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itina\Desktop\"/>
    </mc:Choice>
  </mc:AlternateContent>
  <bookViews>
    <workbookView xWindow="0" yWindow="0" windowWidth="28800" windowHeight="12435"/>
  </bookViews>
  <sheets>
    <sheet name="ПС 35-110 кВ" sheetId="2" r:id="rId1"/>
  </sheets>
  <definedNames>
    <definedName name="_xlnm.Print_Area" localSheetId="0">'ПС 35-110 кВ'!$A$1:$J$1295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94" i="2" l="1"/>
  <c r="I1294" i="2" s="1"/>
  <c r="E1294" i="2"/>
  <c r="F1294" i="2" s="1"/>
  <c r="H1293" i="2"/>
  <c r="I1293" i="2" s="1"/>
  <c r="J1293" i="2" s="1"/>
  <c r="E1293" i="2"/>
  <c r="F1293" i="2" s="1"/>
  <c r="H1292" i="2"/>
  <c r="I1292" i="2" s="1"/>
  <c r="E1292" i="2"/>
  <c r="F1292" i="2" s="1"/>
  <c r="H1291" i="2"/>
  <c r="I1291" i="2" s="1"/>
  <c r="E1291" i="2"/>
  <c r="F1291" i="2" s="1"/>
  <c r="H1290" i="2"/>
  <c r="I1290" i="2" s="1"/>
  <c r="E1290" i="2"/>
  <c r="F1290" i="2" s="1"/>
  <c r="I1289" i="2"/>
  <c r="H1289" i="2"/>
  <c r="E1289" i="2"/>
  <c r="F1289" i="2" s="1"/>
  <c r="H1288" i="2"/>
  <c r="I1288" i="2" s="1"/>
  <c r="J1288" i="2" s="1"/>
  <c r="E1288" i="2"/>
  <c r="F1288" i="2" s="1"/>
  <c r="H1287" i="2"/>
  <c r="I1287" i="2" s="1"/>
  <c r="E1287" i="2"/>
  <c r="F1287" i="2" s="1"/>
  <c r="H1286" i="2"/>
  <c r="I1286" i="2" s="1"/>
  <c r="E1286" i="2"/>
  <c r="F1286" i="2" s="1"/>
  <c r="H1285" i="2"/>
  <c r="I1285" i="2" s="1"/>
  <c r="J1285" i="2" s="1"/>
  <c r="E1285" i="2"/>
  <c r="F1285" i="2" s="1"/>
  <c r="H1284" i="2"/>
  <c r="I1284" i="2" s="1"/>
  <c r="E1284" i="2"/>
  <c r="F1284" i="2" s="1"/>
  <c r="H1283" i="2"/>
  <c r="I1283" i="2" s="1"/>
  <c r="J1283" i="2" s="1"/>
  <c r="E1283" i="2"/>
  <c r="F1283" i="2" s="1"/>
  <c r="H1282" i="2"/>
  <c r="I1282" i="2" s="1"/>
  <c r="E1282" i="2"/>
  <c r="F1282" i="2" s="1"/>
  <c r="H1281" i="2"/>
  <c r="I1281" i="2" s="1"/>
  <c r="E1281" i="2"/>
  <c r="F1281" i="2" s="1"/>
  <c r="H1280" i="2"/>
  <c r="I1280" i="2" s="1"/>
  <c r="J1280" i="2" s="1"/>
  <c r="E1280" i="2"/>
  <c r="F1280" i="2" s="1"/>
  <c r="H1279" i="2"/>
  <c r="I1279" i="2" s="1"/>
  <c r="E1279" i="2"/>
  <c r="F1279" i="2" s="1"/>
  <c r="H1278" i="2"/>
  <c r="I1278" i="2" s="1"/>
  <c r="E1278" i="2"/>
  <c r="F1278" i="2" s="1"/>
  <c r="H1277" i="2"/>
  <c r="I1277" i="2" s="1"/>
  <c r="J1277" i="2" s="1"/>
  <c r="E1277" i="2"/>
  <c r="F1277" i="2" s="1"/>
  <c r="H1276" i="2"/>
  <c r="I1276" i="2" s="1"/>
  <c r="E1276" i="2"/>
  <c r="F1276" i="2" s="1"/>
  <c r="H1275" i="2"/>
  <c r="I1275" i="2" s="1"/>
  <c r="J1275" i="2" s="1"/>
  <c r="E1275" i="2"/>
  <c r="F1275" i="2" s="1"/>
  <c r="H1274" i="2"/>
  <c r="I1274" i="2" s="1"/>
  <c r="E1274" i="2"/>
  <c r="F1274" i="2" s="1"/>
  <c r="H1273" i="2"/>
  <c r="I1273" i="2" s="1"/>
  <c r="E1273" i="2"/>
  <c r="F1273" i="2" s="1"/>
  <c r="H1272" i="2"/>
  <c r="I1272" i="2" s="1"/>
  <c r="J1272" i="2" s="1"/>
  <c r="E1272" i="2"/>
  <c r="F1272" i="2" s="1"/>
  <c r="H1271" i="2"/>
  <c r="I1271" i="2" s="1"/>
  <c r="E1271" i="2"/>
  <c r="H1252" i="2"/>
  <c r="I1252" i="2" s="1"/>
  <c r="E1252" i="2"/>
  <c r="F1252" i="2" s="1"/>
  <c r="H1251" i="2"/>
  <c r="I1251" i="2" s="1"/>
  <c r="J1251" i="2" s="1"/>
  <c r="E1251" i="2"/>
  <c r="F1251" i="2" s="1"/>
  <c r="H1250" i="2"/>
  <c r="I1250" i="2" s="1"/>
  <c r="E1250" i="2"/>
  <c r="F1250" i="2" s="1"/>
  <c r="H1249" i="2"/>
  <c r="I1249" i="2" s="1"/>
  <c r="F1249" i="2"/>
  <c r="E1249" i="2"/>
  <c r="I1248" i="2"/>
  <c r="J1248" i="2" s="1"/>
  <c r="H1248" i="2"/>
  <c r="E1248" i="2"/>
  <c r="F1248" i="2" s="1"/>
  <c r="H1247" i="2"/>
  <c r="I1247" i="2" s="1"/>
  <c r="E1247" i="2"/>
  <c r="F1247" i="2" s="1"/>
  <c r="H1246" i="2"/>
  <c r="I1246" i="2" s="1"/>
  <c r="E1246" i="2"/>
  <c r="F1246" i="2" s="1"/>
  <c r="H1245" i="2"/>
  <c r="I1245" i="2" s="1"/>
  <c r="J1245" i="2" s="1"/>
  <c r="F1245" i="2"/>
  <c r="E1245" i="2"/>
  <c r="I1244" i="2"/>
  <c r="J1244" i="2" s="1"/>
  <c r="H1244" i="2"/>
  <c r="E1244" i="2"/>
  <c r="F1244" i="2" s="1"/>
  <c r="H1243" i="2"/>
  <c r="I1243" i="2" s="1"/>
  <c r="E1243" i="2"/>
  <c r="F1243" i="2" s="1"/>
  <c r="H1242" i="2"/>
  <c r="I1242" i="2" s="1"/>
  <c r="E1242" i="2"/>
  <c r="F1242" i="2" s="1"/>
  <c r="H1241" i="2"/>
  <c r="I1241" i="2" s="1"/>
  <c r="J1241" i="2" s="1"/>
  <c r="F1241" i="2"/>
  <c r="E1241" i="2"/>
  <c r="I1240" i="2"/>
  <c r="J1240" i="2" s="1"/>
  <c r="H1240" i="2"/>
  <c r="E1240" i="2"/>
  <c r="F1240" i="2" s="1"/>
  <c r="H1239" i="2"/>
  <c r="I1239" i="2" s="1"/>
  <c r="E1239" i="2"/>
  <c r="F1239" i="2" s="1"/>
  <c r="H1238" i="2"/>
  <c r="I1238" i="2" s="1"/>
  <c r="E1238" i="2"/>
  <c r="F1238" i="2" s="1"/>
  <c r="H1237" i="2"/>
  <c r="I1237" i="2" s="1"/>
  <c r="J1237" i="2" s="1"/>
  <c r="F1237" i="2"/>
  <c r="E1237" i="2"/>
  <c r="I1236" i="2"/>
  <c r="J1236" i="2" s="1"/>
  <c r="H1236" i="2"/>
  <c r="E1236" i="2"/>
  <c r="F1236" i="2" s="1"/>
  <c r="H1235" i="2"/>
  <c r="I1235" i="2" s="1"/>
  <c r="E1235" i="2"/>
  <c r="F1235" i="2" s="1"/>
  <c r="H1234" i="2"/>
  <c r="I1234" i="2" s="1"/>
  <c r="E1234" i="2"/>
  <c r="F1234" i="2" s="1"/>
  <c r="H1233" i="2"/>
  <c r="I1233" i="2" s="1"/>
  <c r="J1233" i="2" s="1"/>
  <c r="F1233" i="2"/>
  <c r="E1233" i="2"/>
  <c r="I1232" i="2"/>
  <c r="J1232" i="2" s="1"/>
  <c r="H1232" i="2"/>
  <c r="E1232" i="2"/>
  <c r="F1232" i="2" s="1"/>
  <c r="H1231" i="2"/>
  <c r="I1231" i="2" s="1"/>
  <c r="E1231" i="2"/>
  <c r="F1231" i="2" s="1"/>
  <c r="H1230" i="2"/>
  <c r="I1230" i="2" s="1"/>
  <c r="E1230" i="2"/>
  <c r="F1230" i="2" s="1"/>
  <c r="H1229" i="2"/>
  <c r="I1229" i="2" s="1"/>
  <c r="F1229" i="2"/>
  <c r="E1229" i="2"/>
  <c r="H1210" i="2"/>
  <c r="E1210" i="2"/>
  <c r="H1209" i="2"/>
  <c r="I1209" i="2" s="1"/>
  <c r="E1209" i="2"/>
  <c r="F1209" i="2" s="1"/>
  <c r="J1208" i="2"/>
  <c r="H1208" i="2"/>
  <c r="I1208" i="2" s="1"/>
  <c r="E1208" i="2"/>
  <c r="F1208" i="2" s="1"/>
  <c r="H1207" i="2"/>
  <c r="I1207" i="2" s="1"/>
  <c r="E1207" i="2"/>
  <c r="H1206" i="2"/>
  <c r="I1206" i="2" s="1"/>
  <c r="E1206" i="2"/>
  <c r="F1206" i="2" s="1"/>
  <c r="H1205" i="2"/>
  <c r="I1205" i="2" s="1"/>
  <c r="E1205" i="2"/>
  <c r="F1205" i="2" s="1"/>
  <c r="H1204" i="2"/>
  <c r="I1204" i="2" s="1"/>
  <c r="E1204" i="2"/>
  <c r="H1203" i="2"/>
  <c r="I1203" i="2" s="1"/>
  <c r="E1203" i="2"/>
  <c r="H1202" i="2"/>
  <c r="I1202" i="2" s="1"/>
  <c r="E1202" i="2"/>
  <c r="F1202" i="2" s="1"/>
  <c r="H1201" i="2"/>
  <c r="I1201" i="2" s="1"/>
  <c r="E1201" i="2"/>
  <c r="F1201" i="2" s="1"/>
  <c r="H1200" i="2"/>
  <c r="I1200" i="2" s="1"/>
  <c r="E1200" i="2"/>
  <c r="H1199" i="2"/>
  <c r="I1199" i="2" s="1"/>
  <c r="E1199" i="2"/>
  <c r="F1199" i="2" s="1"/>
  <c r="H1198" i="2"/>
  <c r="I1198" i="2" s="1"/>
  <c r="E1198" i="2"/>
  <c r="F1198" i="2" s="1"/>
  <c r="H1197" i="2"/>
  <c r="I1197" i="2" s="1"/>
  <c r="E1197" i="2"/>
  <c r="F1197" i="2" s="1"/>
  <c r="J1196" i="2"/>
  <c r="H1196" i="2"/>
  <c r="I1196" i="2" s="1"/>
  <c r="E1196" i="2"/>
  <c r="F1196" i="2" s="1"/>
  <c r="H1195" i="2"/>
  <c r="I1195" i="2" s="1"/>
  <c r="F1195" i="2"/>
  <c r="E1195" i="2"/>
  <c r="J1195" i="2" s="1"/>
  <c r="H1194" i="2"/>
  <c r="I1194" i="2" s="1"/>
  <c r="E1194" i="2"/>
  <c r="F1194" i="2" s="1"/>
  <c r="I1193" i="2"/>
  <c r="H1193" i="2"/>
  <c r="E1193" i="2"/>
  <c r="F1193" i="2" s="1"/>
  <c r="J1192" i="2"/>
  <c r="H1192" i="2"/>
  <c r="I1192" i="2" s="1"/>
  <c r="E1192" i="2"/>
  <c r="F1192" i="2" s="1"/>
  <c r="H1191" i="2"/>
  <c r="I1191" i="2" s="1"/>
  <c r="E1191" i="2"/>
  <c r="H1190" i="2"/>
  <c r="I1190" i="2" s="1"/>
  <c r="E1190" i="2"/>
  <c r="F1190" i="2" s="1"/>
  <c r="H1189" i="2"/>
  <c r="I1189" i="2" s="1"/>
  <c r="E1189" i="2"/>
  <c r="F1189" i="2" s="1"/>
  <c r="H1188" i="2"/>
  <c r="I1188" i="2" s="1"/>
  <c r="E1188" i="2"/>
  <c r="H1187" i="2"/>
  <c r="I1187" i="2" s="1"/>
  <c r="E1187" i="2"/>
  <c r="F1187" i="2" s="1"/>
  <c r="H1171" i="2"/>
  <c r="I1170" i="2"/>
  <c r="H1170" i="2"/>
  <c r="E1170" i="2"/>
  <c r="F1170" i="2" s="1"/>
  <c r="H1169" i="2"/>
  <c r="I1169" i="2" s="1"/>
  <c r="E1169" i="2"/>
  <c r="F1169" i="2" s="1"/>
  <c r="H1168" i="2"/>
  <c r="I1168" i="2" s="1"/>
  <c r="F1168" i="2"/>
  <c r="E1168" i="2"/>
  <c r="I1167" i="2"/>
  <c r="J1167" i="2" s="1"/>
  <c r="H1167" i="2"/>
  <c r="E1167" i="2"/>
  <c r="F1167" i="2" s="1"/>
  <c r="H1166" i="2"/>
  <c r="I1166" i="2" s="1"/>
  <c r="J1166" i="2" s="1"/>
  <c r="E1166" i="2"/>
  <c r="F1166" i="2" s="1"/>
  <c r="H1165" i="2"/>
  <c r="I1165" i="2" s="1"/>
  <c r="J1165" i="2" s="1"/>
  <c r="E1165" i="2"/>
  <c r="F1165" i="2" s="1"/>
  <c r="H1164" i="2"/>
  <c r="I1164" i="2" s="1"/>
  <c r="E1164" i="2"/>
  <c r="F1164" i="2" s="1"/>
  <c r="H1163" i="2"/>
  <c r="I1163" i="2" s="1"/>
  <c r="E1163" i="2"/>
  <c r="F1163" i="2" s="1"/>
  <c r="H1162" i="2"/>
  <c r="I1162" i="2" s="1"/>
  <c r="E1162" i="2"/>
  <c r="F1162" i="2" s="1"/>
  <c r="H1161" i="2"/>
  <c r="I1161" i="2" s="1"/>
  <c r="E1161" i="2"/>
  <c r="F1161" i="2" s="1"/>
  <c r="H1160" i="2"/>
  <c r="I1160" i="2" s="1"/>
  <c r="E1160" i="2"/>
  <c r="F1160" i="2" s="1"/>
  <c r="H1159" i="2"/>
  <c r="I1159" i="2" s="1"/>
  <c r="E1159" i="2"/>
  <c r="F1159" i="2" s="1"/>
  <c r="H1158" i="2"/>
  <c r="I1158" i="2" s="1"/>
  <c r="E1158" i="2"/>
  <c r="F1158" i="2" s="1"/>
  <c r="H1157" i="2"/>
  <c r="I1157" i="2" s="1"/>
  <c r="F1157" i="2"/>
  <c r="E1157" i="2"/>
  <c r="H1156" i="2"/>
  <c r="I1156" i="2" s="1"/>
  <c r="E1156" i="2"/>
  <c r="F1156" i="2" s="1"/>
  <c r="H1155" i="2"/>
  <c r="I1155" i="2" s="1"/>
  <c r="E1155" i="2"/>
  <c r="F1155" i="2" s="1"/>
  <c r="H1154" i="2"/>
  <c r="I1154" i="2" s="1"/>
  <c r="E1154" i="2"/>
  <c r="F1154" i="2" s="1"/>
  <c r="H1153" i="2"/>
  <c r="I1153" i="2" s="1"/>
  <c r="E1153" i="2"/>
  <c r="F1153" i="2" s="1"/>
  <c r="J1153" i="2" s="1"/>
  <c r="H1152" i="2"/>
  <c r="I1152" i="2" s="1"/>
  <c r="F1152" i="2"/>
  <c r="E1152" i="2"/>
  <c r="I1151" i="2"/>
  <c r="J1151" i="2" s="1"/>
  <c r="H1151" i="2"/>
  <c r="E1151" i="2"/>
  <c r="F1151" i="2" s="1"/>
  <c r="H1150" i="2"/>
  <c r="I1150" i="2" s="1"/>
  <c r="J1150" i="2" s="1"/>
  <c r="E1150" i="2"/>
  <c r="F1150" i="2" s="1"/>
  <c r="H1149" i="2"/>
  <c r="I1149" i="2" s="1"/>
  <c r="E1149" i="2"/>
  <c r="F1149" i="2" s="1"/>
  <c r="J1149" i="2" s="1"/>
  <c r="H1148" i="2"/>
  <c r="I1148" i="2" s="1"/>
  <c r="E1148" i="2"/>
  <c r="F1148" i="2" s="1"/>
  <c r="H1147" i="2"/>
  <c r="I1147" i="2" s="1"/>
  <c r="E1147" i="2"/>
  <c r="H1131" i="2"/>
  <c r="H1130" i="2"/>
  <c r="I1130" i="2" s="1"/>
  <c r="E1130" i="2"/>
  <c r="F1130" i="2" s="1"/>
  <c r="J1130" i="2" s="1"/>
  <c r="H1129" i="2"/>
  <c r="I1129" i="2" s="1"/>
  <c r="E1129" i="2"/>
  <c r="F1129" i="2" s="1"/>
  <c r="H1128" i="2"/>
  <c r="I1128" i="2" s="1"/>
  <c r="E1128" i="2"/>
  <c r="F1128" i="2" s="1"/>
  <c r="H1127" i="2"/>
  <c r="I1127" i="2" s="1"/>
  <c r="E1127" i="2"/>
  <c r="F1127" i="2" s="1"/>
  <c r="H1126" i="2"/>
  <c r="I1126" i="2" s="1"/>
  <c r="F1126" i="2"/>
  <c r="E1126" i="2"/>
  <c r="H1125" i="2"/>
  <c r="I1125" i="2" s="1"/>
  <c r="E1125" i="2"/>
  <c r="F1125" i="2" s="1"/>
  <c r="H1124" i="2"/>
  <c r="I1124" i="2" s="1"/>
  <c r="E1124" i="2"/>
  <c r="F1124" i="2" s="1"/>
  <c r="H1123" i="2"/>
  <c r="I1123" i="2" s="1"/>
  <c r="E1123" i="2"/>
  <c r="F1123" i="2" s="1"/>
  <c r="H1122" i="2"/>
  <c r="I1122" i="2" s="1"/>
  <c r="J1122" i="2" s="1"/>
  <c r="E1122" i="2"/>
  <c r="F1122" i="2" s="1"/>
  <c r="H1121" i="2"/>
  <c r="I1121" i="2" s="1"/>
  <c r="E1121" i="2"/>
  <c r="F1121" i="2" s="1"/>
  <c r="I1120" i="2"/>
  <c r="J1120" i="2" s="1"/>
  <c r="H1120" i="2"/>
  <c r="E1120" i="2"/>
  <c r="F1120" i="2" s="1"/>
  <c r="I1119" i="2"/>
  <c r="J1119" i="2" s="1"/>
  <c r="H1119" i="2"/>
  <c r="E1119" i="2"/>
  <c r="F1119" i="2" s="1"/>
  <c r="H1118" i="2"/>
  <c r="I1118" i="2" s="1"/>
  <c r="J1118" i="2" s="1"/>
  <c r="E1118" i="2"/>
  <c r="F1118" i="2" s="1"/>
  <c r="I1117" i="2"/>
  <c r="J1117" i="2" s="1"/>
  <c r="H1117" i="2"/>
  <c r="F1117" i="2"/>
  <c r="E1117" i="2"/>
  <c r="J1116" i="2"/>
  <c r="H1116" i="2"/>
  <c r="I1116" i="2" s="1"/>
  <c r="E1116" i="2"/>
  <c r="F1116" i="2" s="1"/>
  <c r="I1115" i="2"/>
  <c r="H1115" i="2"/>
  <c r="E1115" i="2"/>
  <c r="F1115" i="2" s="1"/>
  <c r="H1114" i="2"/>
  <c r="I1114" i="2" s="1"/>
  <c r="E1114" i="2"/>
  <c r="F1114" i="2" s="1"/>
  <c r="H1113" i="2"/>
  <c r="I1113" i="2" s="1"/>
  <c r="F1113" i="2"/>
  <c r="E1113" i="2"/>
  <c r="H1112" i="2"/>
  <c r="I1112" i="2" s="1"/>
  <c r="E1112" i="2"/>
  <c r="F1112" i="2" s="1"/>
  <c r="I1111" i="2"/>
  <c r="H1111" i="2"/>
  <c r="F1111" i="2"/>
  <c r="E1111" i="2"/>
  <c r="H1110" i="2"/>
  <c r="I1110" i="2" s="1"/>
  <c r="E1110" i="2"/>
  <c r="F1110" i="2" s="1"/>
  <c r="H1109" i="2"/>
  <c r="I1109" i="2" s="1"/>
  <c r="F1109" i="2"/>
  <c r="E1109" i="2"/>
  <c r="H1108" i="2"/>
  <c r="I1108" i="2" s="1"/>
  <c r="J1108" i="2" s="1"/>
  <c r="E1108" i="2"/>
  <c r="F1108" i="2" s="1"/>
  <c r="I1107" i="2"/>
  <c r="H1107" i="2"/>
  <c r="E1107" i="2"/>
  <c r="F1107" i="2" s="1"/>
  <c r="H1092" i="2"/>
  <c r="H1091" i="2"/>
  <c r="I1091" i="2" s="1"/>
  <c r="E1091" i="2"/>
  <c r="F1091" i="2" s="1"/>
  <c r="H1090" i="2"/>
  <c r="I1090" i="2" s="1"/>
  <c r="J1090" i="2" s="1"/>
  <c r="E1090" i="2"/>
  <c r="F1090" i="2" s="1"/>
  <c r="I1089" i="2"/>
  <c r="J1089" i="2" s="1"/>
  <c r="H1089" i="2"/>
  <c r="E1089" i="2"/>
  <c r="F1089" i="2" s="1"/>
  <c r="H1088" i="2"/>
  <c r="I1088" i="2" s="1"/>
  <c r="E1088" i="2"/>
  <c r="F1088" i="2" s="1"/>
  <c r="J1088" i="2" s="1"/>
  <c r="H1087" i="2"/>
  <c r="I1087" i="2" s="1"/>
  <c r="E1087" i="2"/>
  <c r="F1087" i="2" s="1"/>
  <c r="H1086" i="2"/>
  <c r="I1086" i="2" s="1"/>
  <c r="E1086" i="2"/>
  <c r="F1086" i="2" s="1"/>
  <c r="H1085" i="2"/>
  <c r="I1085" i="2" s="1"/>
  <c r="E1085" i="2"/>
  <c r="F1085" i="2" s="1"/>
  <c r="H1084" i="2"/>
  <c r="I1084" i="2" s="1"/>
  <c r="E1084" i="2"/>
  <c r="F1084" i="2" s="1"/>
  <c r="H1083" i="2"/>
  <c r="I1083" i="2" s="1"/>
  <c r="E1083" i="2"/>
  <c r="F1083" i="2" s="1"/>
  <c r="H1082" i="2"/>
  <c r="I1082" i="2" s="1"/>
  <c r="E1082" i="2"/>
  <c r="F1082" i="2" s="1"/>
  <c r="H1081" i="2"/>
  <c r="I1081" i="2" s="1"/>
  <c r="E1081" i="2"/>
  <c r="F1081" i="2" s="1"/>
  <c r="H1080" i="2"/>
  <c r="I1080" i="2" s="1"/>
  <c r="F1080" i="2"/>
  <c r="E1080" i="2"/>
  <c r="H1079" i="2"/>
  <c r="I1079" i="2" s="1"/>
  <c r="J1079" i="2" s="1"/>
  <c r="E1079" i="2"/>
  <c r="F1079" i="2" s="1"/>
  <c r="H1078" i="2"/>
  <c r="I1078" i="2" s="1"/>
  <c r="E1078" i="2"/>
  <c r="F1078" i="2" s="1"/>
  <c r="H1077" i="2"/>
  <c r="I1077" i="2" s="1"/>
  <c r="E1077" i="2"/>
  <c r="F1077" i="2" s="1"/>
  <c r="H1076" i="2"/>
  <c r="I1076" i="2" s="1"/>
  <c r="J1076" i="2" s="1"/>
  <c r="E1076" i="2"/>
  <c r="F1076" i="2" s="1"/>
  <c r="H1075" i="2"/>
  <c r="I1075" i="2" s="1"/>
  <c r="J1075" i="2" s="1"/>
  <c r="F1075" i="2"/>
  <c r="E1075" i="2"/>
  <c r="H1074" i="2"/>
  <c r="I1074" i="2" s="1"/>
  <c r="J1074" i="2" s="1"/>
  <c r="E1074" i="2"/>
  <c r="F1074" i="2" s="1"/>
  <c r="H1073" i="2"/>
  <c r="I1073" i="2" s="1"/>
  <c r="J1073" i="2" s="1"/>
  <c r="E1073" i="2"/>
  <c r="F1073" i="2" s="1"/>
  <c r="H1072" i="2"/>
  <c r="I1072" i="2" s="1"/>
  <c r="E1072" i="2"/>
  <c r="F1072" i="2" s="1"/>
  <c r="I1071" i="2"/>
  <c r="H1071" i="2"/>
  <c r="E1071" i="2"/>
  <c r="F1071" i="2" s="1"/>
  <c r="H1070" i="2"/>
  <c r="I1070" i="2" s="1"/>
  <c r="E1070" i="2"/>
  <c r="F1070" i="2" s="1"/>
  <c r="H1069" i="2"/>
  <c r="I1069" i="2" s="1"/>
  <c r="E1069" i="2"/>
  <c r="F1069" i="2" s="1"/>
  <c r="H1068" i="2"/>
  <c r="I1068" i="2" s="1"/>
  <c r="E1068" i="2"/>
  <c r="F1068" i="2" s="1"/>
  <c r="H1053" i="2"/>
  <c r="H1052" i="2"/>
  <c r="I1052" i="2" s="1"/>
  <c r="E1052" i="2"/>
  <c r="F1052" i="2" s="1"/>
  <c r="J1052" i="2" s="1"/>
  <c r="H1051" i="2"/>
  <c r="I1051" i="2" s="1"/>
  <c r="E1051" i="2"/>
  <c r="F1051" i="2" s="1"/>
  <c r="H1050" i="2"/>
  <c r="I1050" i="2" s="1"/>
  <c r="E1050" i="2"/>
  <c r="F1050" i="2" s="1"/>
  <c r="H1049" i="2"/>
  <c r="I1049" i="2" s="1"/>
  <c r="E1049" i="2"/>
  <c r="F1049" i="2" s="1"/>
  <c r="H1048" i="2"/>
  <c r="I1048" i="2" s="1"/>
  <c r="E1048" i="2"/>
  <c r="F1048" i="2" s="1"/>
  <c r="H1047" i="2"/>
  <c r="I1047" i="2" s="1"/>
  <c r="J1047" i="2" s="1"/>
  <c r="E1047" i="2"/>
  <c r="F1047" i="2" s="1"/>
  <c r="H1046" i="2"/>
  <c r="I1046" i="2" s="1"/>
  <c r="F1046" i="2"/>
  <c r="E1046" i="2"/>
  <c r="H1045" i="2"/>
  <c r="I1045" i="2" s="1"/>
  <c r="E1045" i="2"/>
  <c r="F1045" i="2" s="1"/>
  <c r="H1044" i="2"/>
  <c r="I1044" i="2" s="1"/>
  <c r="E1044" i="2"/>
  <c r="F1044" i="2" s="1"/>
  <c r="H1043" i="2"/>
  <c r="I1043" i="2" s="1"/>
  <c r="E1043" i="2"/>
  <c r="F1043" i="2" s="1"/>
  <c r="I1042" i="2"/>
  <c r="J1042" i="2" s="1"/>
  <c r="H1042" i="2"/>
  <c r="E1042" i="2"/>
  <c r="F1042" i="2" s="1"/>
  <c r="H1041" i="2"/>
  <c r="I1041" i="2" s="1"/>
  <c r="E1041" i="2"/>
  <c r="F1041" i="2" s="1"/>
  <c r="J1041" i="2" s="1"/>
  <c r="H1040" i="2"/>
  <c r="I1040" i="2" s="1"/>
  <c r="F1040" i="2"/>
  <c r="E1040" i="2"/>
  <c r="H1039" i="2"/>
  <c r="I1039" i="2" s="1"/>
  <c r="J1039" i="2" s="1"/>
  <c r="E1039" i="2"/>
  <c r="F1039" i="2" s="1"/>
  <c r="I1038" i="2"/>
  <c r="J1038" i="2" s="1"/>
  <c r="H1038" i="2"/>
  <c r="E1038" i="2"/>
  <c r="F1038" i="2" s="1"/>
  <c r="H1037" i="2"/>
  <c r="I1037" i="2" s="1"/>
  <c r="F1037" i="2"/>
  <c r="E1037" i="2"/>
  <c r="H1036" i="2"/>
  <c r="I1036" i="2" s="1"/>
  <c r="E1036" i="2"/>
  <c r="F1036" i="2" s="1"/>
  <c r="H1035" i="2"/>
  <c r="I1035" i="2" s="1"/>
  <c r="E1035" i="2"/>
  <c r="F1035" i="2" s="1"/>
  <c r="I1034" i="2"/>
  <c r="J1034" i="2" s="1"/>
  <c r="H1034" i="2"/>
  <c r="E1034" i="2"/>
  <c r="F1034" i="2" s="1"/>
  <c r="H1033" i="2"/>
  <c r="I1033" i="2" s="1"/>
  <c r="E1033" i="2"/>
  <c r="F1033" i="2" s="1"/>
  <c r="J1033" i="2" s="1"/>
  <c r="H1032" i="2"/>
  <c r="I1032" i="2" s="1"/>
  <c r="F1032" i="2"/>
  <c r="E1032" i="2"/>
  <c r="H1031" i="2"/>
  <c r="I1031" i="2" s="1"/>
  <c r="J1031" i="2" s="1"/>
  <c r="E1031" i="2"/>
  <c r="F1031" i="2" s="1"/>
  <c r="I1030" i="2"/>
  <c r="H1030" i="2"/>
  <c r="E1030" i="2"/>
  <c r="F1030" i="2" s="1"/>
  <c r="H1029" i="2"/>
  <c r="I1029" i="2" s="1"/>
  <c r="F1029" i="2"/>
  <c r="E1029" i="2"/>
  <c r="I1013" i="2"/>
  <c r="J1013" i="2" s="1"/>
  <c r="H1013" i="2"/>
  <c r="E1013" i="2"/>
  <c r="F1013" i="2" s="1"/>
  <c r="H1012" i="2"/>
  <c r="I1012" i="2" s="1"/>
  <c r="J1012" i="2" s="1"/>
  <c r="E1012" i="2"/>
  <c r="F1012" i="2" s="1"/>
  <c r="H1011" i="2"/>
  <c r="I1011" i="2" s="1"/>
  <c r="E1011" i="2"/>
  <c r="F1011" i="2" s="1"/>
  <c r="H1010" i="2"/>
  <c r="I1010" i="2" s="1"/>
  <c r="E1010" i="2"/>
  <c r="F1010" i="2" s="1"/>
  <c r="H1009" i="2"/>
  <c r="I1009" i="2" s="1"/>
  <c r="E1009" i="2"/>
  <c r="F1009" i="2" s="1"/>
  <c r="H1008" i="2"/>
  <c r="I1008" i="2" s="1"/>
  <c r="J1008" i="2" s="1"/>
  <c r="E1008" i="2"/>
  <c r="F1008" i="2" s="1"/>
  <c r="H1007" i="2"/>
  <c r="I1007" i="2" s="1"/>
  <c r="E1007" i="2"/>
  <c r="F1007" i="2" s="1"/>
  <c r="H1006" i="2"/>
  <c r="I1006" i="2" s="1"/>
  <c r="E1006" i="2"/>
  <c r="F1006" i="2" s="1"/>
  <c r="H1005" i="2"/>
  <c r="I1005" i="2" s="1"/>
  <c r="J1005" i="2" s="1"/>
  <c r="E1005" i="2"/>
  <c r="F1005" i="2" s="1"/>
  <c r="I1004" i="2"/>
  <c r="J1004" i="2" s="1"/>
  <c r="H1004" i="2"/>
  <c r="E1004" i="2"/>
  <c r="F1004" i="2" s="1"/>
  <c r="H1003" i="2"/>
  <c r="I1003" i="2" s="1"/>
  <c r="E1003" i="2"/>
  <c r="F1003" i="2" s="1"/>
  <c r="H1002" i="2"/>
  <c r="I1002" i="2" s="1"/>
  <c r="F1002" i="2"/>
  <c r="E1002" i="2"/>
  <c r="H1001" i="2"/>
  <c r="I1001" i="2" s="1"/>
  <c r="J1001" i="2" s="1"/>
  <c r="E1001" i="2"/>
  <c r="F1001" i="2" s="1"/>
  <c r="I1000" i="2"/>
  <c r="H1000" i="2"/>
  <c r="E1000" i="2"/>
  <c r="F1000" i="2" s="1"/>
  <c r="H999" i="2"/>
  <c r="I999" i="2" s="1"/>
  <c r="E999" i="2"/>
  <c r="F999" i="2" s="1"/>
  <c r="H998" i="2"/>
  <c r="I998" i="2" s="1"/>
  <c r="F998" i="2"/>
  <c r="E998" i="2"/>
  <c r="I997" i="2"/>
  <c r="H997" i="2"/>
  <c r="E997" i="2"/>
  <c r="F997" i="2" s="1"/>
  <c r="H996" i="2"/>
  <c r="I996" i="2" s="1"/>
  <c r="J996" i="2" s="1"/>
  <c r="E996" i="2"/>
  <c r="F996" i="2" s="1"/>
  <c r="H995" i="2"/>
  <c r="I995" i="2" s="1"/>
  <c r="E995" i="2"/>
  <c r="F995" i="2" s="1"/>
  <c r="H994" i="2"/>
  <c r="I994" i="2" s="1"/>
  <c r="E994" i="2"/>
  <c r="F994" i="2" s="1"/>
  <c r="H993" i="2"/>
  <c r="I993" i="2" s="1"/>
  <c r="E993" i="2"/>
  <c r="F993" i="2" s="1"/>
  <c r="H992" i="2"/>
  <c r="I992" i="2" s="1"/>
  <c r="J992" i="2" s="1"/>
  <c r="E992" i="2"/>
  <c r="F992" i="2" s="1"/>
  <c r="H991" i="2"/>
  <c r="I991" i="2" s="1"/>
  <c r="E991" i="2"/>
  <c r="F991" i="2" s="1"/>
  <c r="H990" i="2"/>
  <c r="I990" i="2" s="1"/>
  <c r="E990" i="2"/>
  <c r="F990" i="2" s="1"/>
  <c r="H974" i="2"/>
  <c r="I974" i="2" s="1"/>
  <c r="J974" i="2" s="1"/>
  <c r="E974" i="2"/>
  <c r="F974" i="2" s="1"/>
  <c r="H973" i="2"/>
  <c r="I973" i="2" s="1"/>
  <c r="E973" i="2"/>
  <c r="F973" i="2" s="1"/>
  <c r="H972" i="2"/>
  <c r="I972" i="2" s="1"/>
  <c r="F972" i="2"/>
  <c r="E972" i="2"/>
  <c r="H971" i="2"/>
  <c r="I971" i="2" s="1"/>
  <c r="J971" i="2" s="1"/>
  <c r="E971" i="2"/>
  <c r="F971" i="2" s="1"/>
  <c r="H970" i="2"/>
  <c r="I970" i="2" s="1"/>
  <c r="J970" i="2" s="1"/>
  <c r="E970" i="2"/>
  <c r="F970" i="2" s="1"/>
  <c r="H969" i="2"/>
  <c r="I969" i="2" s="1"/>
  <c r="E969" i="2"/>
  <c r="F969" i="2" s="1"/>
  <c r="H968" i="2"/>
  <c r="I968" i="2" s="1"/>
  <c r="E968" i="2"/>
  <c r="F968" i="2" s="1"/>
  <c r="H967" i="2"/>
  <c r="I967" i="2" s="1"/>
  <c r="E967" i="2"/>
  <c r="F967" i="2" s="1"/>
  <c r="H966" i="2"/>
  <c r="I966" i="2" s="1"/>
  <c r="J966" i="2" s="1"/>
  <c r="E966" i="2"/>
  <c r="F966" i="2" s="1"/>
  <c r="H965" i="2"/>
  <c r="I965" i="2" s="1"/>
  <c r="E965" i="2"/>
  <c r="F965" i="2" s="1"/>
  <c r="H964" i="2"/>
  <c r="I964" i="2" s="1"/>
  <c r="F964" i="2"/>
  <c r="E964" i="2"/>
  <c r="H963" i="2"/>
  <c r="I963" i="2" s="1"/>
  <c r="J963" i="2" s="1"/>
  <c r="E963" i="2"/>
  <c r="F963" i="2" s="1"/>
  <c r="J962" i="2"/>
  <c r="H962" i="2"/>
  <c r="I962" i="2" s="1"/>
  <c r="E962" i="2"/>
  <c r="F962" i="2" s="1"/>
  <c r="H961" i="2"/>
  <c r="I961" i="2" s="1"/>
  <c r="E961" i="2"/>
  <c r="F961" i="2" s="1"/>
  <c r="H960" i="2"/>
  <c r="I960" i="2" s="1"/>
  <c r="E960" i="2"/>
  <c r="F960" i="2" s="1"/>
  <c r="H959" i="2"/>
  <c r="I959" i="2" s="1"/>
  <c r="E959" i="2"/>
  <c r="F959" i="2" s="1"/>
  <c r="H958" i="2"/>
  <c r="I958" i="2" s="1"/>
  <c r="J958" i="2" s="1"/>
  <c r="E958" i="2"/>
  <c r="F958" i="2" s="1"/>
  <c r="H957" i="2"/>
  <c r="I957" i="2" s="1"/>
  <c r="E957" i="2"/>
  <c r="F957" i="2" s="1"/>
  <c r="H956" i="2"/>
  <c r="I956" i="2" s="1"/>
  <c r="F956" i="2"/>
  <c r="E956" i="2"/>
  <c r="H955" i="2"/>
  <c r="I955" i="2" s="1"/>
  <c r="J955" i="2" s="1"/>
  <c r="E955" i="2"/>
  <c r="F955" i="2" s="1"/>
  <c r="I954" i="2"/>
  <c r="H954" i="2"/>
  <c r="E954" i="2"/>
  <c r="F954" i="2" s="1"/>
  <c r="J954" i="2" s="1"/>
  <c r="H953" i="2"/>
  <c r="I953" i="2" s="1"/>
  <c r="E953" i="2"/>
  <c r="F953" i="2" s="1"/>
  <c r="H952" i="2"/>
  <c r="I952" i="2" s="1"/>
  <c r="F952" i="2"/>
  <c r="E952" i="2"/>
  <c r="H951" i="2"/>
  <c r="E951" i="2"/>
  <c r="H935" i="2"/>
  <c r="E935" i="2"/>
  <c r="F935" i="2" s="1"/>
  <c r="J935" i="2" s="1"/>
  <c r="H934" i="2"/>
  <c r="E934" i="2"/>
  <c r="F934" i="2" s="1"/>
  <c r="J934" i="2" s="1"/>
  <c r="H933" i="2"/>
  <c r="E933" i="2"/>
  <c r="F933" i="2" s="1"/>
  <c r="J933" i="2" s="1"/>
  <c r="H932" i="2"/>
  <c r="E932" i="2"/>
  <c r="F932" i="2" s="1"/>
  <c r="J932" i="2" s="1"/>
  <c r="H931" i="2"/>
  <c r="E931" i="2"/>
  <c r="F931" i="2" s="1"/>
  <c r="J931" i="2" s="1"/>
  <c r="H930" i="2"/>
  <c r="E930" i="2"/>
  <c r="F930" i="2" s="1"/>
  <c r="J930" i="2" s="1"/>
  <c r="H929" i="2"/>
  <c r="E929" i="2"/>
  <c r="F929" i="2" s="1"/>
  <c r="J929" i="2" s="1"/>
  <c r="H928" i="2"/>
  <c r="E928" i="2"/>
  <c r="F928" i="2" s="1"/>
  <c r="J928" i="2" s="1"/>
  <c r="H927" i="2"/>
  <c r="E927" i="2"/>
  <c r="F927" i="2" s="1"/>
  <c r="J927" i="2" s="1"/>
  <c r="H926" i="2"/>
  <c r="E926" i="2"/>
  <c r="F926" i="2" s="1"/>
  <c r="J926" i="2" s="1"/>
  <c r="H925" i="2"/>
  <c r="E925" i="2"/>
  <c r="F925" i="2" s="1"/>
  <c r="J925" i="2" s="1"/>
  <c r="H924" i="2"/>
  <c r="E924" i="2"/>
  <c r="F924" i="2" s="1"/>
  <c r="J924" i="2" s="1"/>
  <c r="H923" i="2"/>
  <c r="E923" i="2"/>
  <c r="F923" i="2" s="1"/>
  <c r="J923" i="2" s="1"/>
  <c r="H922" i="2"/>
  <c r="E922" i="2"/>
  <c r="F922" i="2" s="1"/>
  <c r="J922" i="2" s="1"/>
  <c r="H921" i="2"/>
  <c r="E921" i="2"/>
  <c r="F921" i="2" s="1"/>
  <c r="J921" i="2" s="1"/>
  <c r="H920" i="2"/>
  <c r="E920" i="2"/>
  <c r="F920" i="2" s="1"/>
  <c r="J920" i="2" s="1"/>
  <c r="H919" i="2"/>
  <c r="E919" i="2"/>
  <c r="F919" i="2" s="1"/>
  <c r="J919" i="2" s="1"/>
  <c r="H918" i="2"/>
  <c r="E918" i="2"/>
  <c r="F918" i="2" s="1"/>
  <c r="J918" i="2" s="1"/>
  <c r="H917" i="2"/>
  <c r="E917" i="2"/>
  <c r="F917" i="2" s="1"/>
  <c r="J917" i="2" s="1"/>
  <c r="H916" i="2"/>
  <c r="E916" i="2"/>
  <c r="F916" i="2" s="1"/>
  <c r="J916" i="2" s="1"/>
  <c r="H915" i="2"/>
  <c r="E915" i="2"/>
  <c r="F915" i="2" s="1"/>
  <c r="J915" i="2" s="1"/>
  <c r="H914" i="2"/>
  <c r="E914" i="2"/>
  <c r="H913" i="2"/>
  <c r="I913" i="2" s="1"/>
  <c r="J913" i="2" s="1"/>
  <c r="E913" i="2"/>
  <c r="F913" i="2" s="1"/>
  <c r="H912" i="2"/>
  <c r="E912" i="2"/>
  <c r="F912" i="2" s="1"/>
  <c r="H896" i="2"/>
  <c r="F896" i="2"/>
  <c r="E896" i="2"/>
  <c r="H895" i="2"/>
  <c r="I895" i="2" s="1"/>
  <c r="E895" i="2"/>
  <c r="F895" i="2" s="1"/>
  <c r="H894" i="2"/>
  <c r="I894" i="2" s="1"/>
  <c r="E894" i="2"/>
  <c r="F894" i="2" s="1"/>
  <c r="I893" i="2"/>
  <c r="H893" i="2"/>
  <c r="E893" i="2"/>
  <c r="H892" i="2"/>
  <c r="I892" i="2" s="1"/>
  <c r="F892" i="2"/>
  <c r="E892" i="2"/>
  <c r="H891" i="2"/>
  <c r="I891" i="2" s="1"/>
  <c r="E891" i="2"/>
  <c r="H890" i="2"/>
  <c r="I890" i="2" s="1"/>
  <c r="E890" i="2"/>
  <c r="F890" i="2" s="1"/>
  <c r="I889" i="2"/>
  <c r="H889" i="2"/>
  <c r="E889" i="2"/>
  <c r="J889" i="2" s="1"/>
  <c r="H888" i="2"/>
  <c r="I888" i="2" s="1"/>
  <c r="F888" i="2"/>
  <c r="E888" i="2"/>
  <c r="H887" i="2"/>
  <c r="I887" i="2" s="1"/>
  <c r="E887" i="2"/>
  <c r="H886" i="2"/>
  <c r="I886" i="2" s="1"/>
  <c r="E886" i="2"/>
  <c r="F886" i="2" s="1"/>
  <c r="I885" i="2"/>
  <c r="H885" i="2"/>
  <c r="E885" i="2"/>
  <c r="J885" i="2" s="1"/>
  <c r="H884" i="2"/>
  <c r="I884" i="2" s="1"/>
  <c r="F884" i="2"/>
  <c r="E884" i="2"/>
  <c r="H883" i="2"/>
  <c r="I883" i="2" s="1"/>
  <c r="E883" i="2"/>
  <c r="F883" i="2" s="1"/>
  <c r="H882" i="2"/>
  <c r="I882" i="2" s="1"/>
  <c r="E882" i="2"/>
  <c r="F882" i="2" s="1"/>
  <c r="I881" i="2"/>
  <c r="H881" i="2"/>
  <c r="E881" i="2"/>
  <c r="H880" i="2"/>
  <c r="I880" i="2" s="1"/>
  <c r="F880" i="2"/>
  <c r="E880" i="2"/>
  <c r="H879" i="2"/>
  <c r="I879" i="2" s="1"/>
  <c r="E879" i="2"/>
  <c r="F879" i="2" s="1"/>
  <c r="H878" i="2"/>
  <c r="I878" i="2" s="1"/>
  <c r="E878" i="2"/>
  <c r="F878" i="2" s="1"/>
  <c r="I877" i="2"/>
  <c r="H877" i="2"/>
  <c r="E877" i="2"/>
  <c r="F877" i="2" s="1"/>
  <c r="H876" i="2"/>
  <c r="I876" i="2" s="1"/>
  <c r="F876" i="2"/>
  <c r="E876" i="2"/>
  <c r="H875" i="2"/>
  <c r="I875" i="2" s="1"/>
  <c r="F875" i="2"/>
  <c r="E875" i="2"/>
  <c r="I874" i="2"/>
  <c r="H874" i="2"/>
  <c r="E874" i="2"/>
  <c r="F874" i="2" s="1"/>
  <c r="H873" i="2"/>
  <c r="I873" i="2" s="1"/>
  <c r="E873" i="2"/>
  <c r="H853" i="2"/>
  <c r="E853" i="2"/>
  <c r="J853" i="2" s="1"/>
  <c r="H852" i="2"/>
  <c r="I852" i="2" s="1"/>
  <c r="F852" i="2"/>
  <c r="E852" i="2"/>
  <c r="I851" i="2"/>
  <c r="H851" i="2"/>
  <c r="E851" i="2"/>
  <c r="F851" i="2" s="1"/>
  <c r="H850" i="2"/>
  <c r="I850" i="2" s="1"/>
  <c r="E850" i="2"/>
  <c r="H849" i="2"/>
  <c r="I849" i="2" s="1"/>
  <c r="E849" i="2"/>
  <c r="F849" i="2" s="1"/>
  <c r="H848" i="2"/>
  <c r="I848" i="2" s="1"/>
  <c r="F848" i="2"/>
  <c r="E848" i="2"/>
  <c r="J848" i="2" s="1"/>
  <c r="I847" i="2"/>
  <c r="H847" i="2"/>
  <c r="E847" i="2"/>
  <c r="F847" i="2" s="1"/>
  <c r="H846" i="2"/>
  <c r="I846" i="2" s="1"/>
  <c r="E846" i="2"/>
  <c r="F846" i="2" s="1"/>
  <c r="H845" i="2"/>
  <c r="I845" i="2" s="1"/>
  <c r="E845" i="2"/>
  <c r="F845" i="2" s="1"/>
  <c r="H844" i="2"/>
  <c r="I844" i="2" s="1"/>
  <c r="E844" i="2"/>
  <c r="F844" i="2" s="1"/>
  <c r="H843" i="2"/>
  <c r="I843" i="2" s="1"/>
  <c r="E843" i="2"/>
  <c r="F843" i="2" s="1"/>
  <c r="H842" i="2"/>
  <c r="I842" i="2" s="1"/>
  <c r="E842" i="2"/>
  <c r="H841" i="2"/>
  <c r="I841" i="2" s="1"/>
  <c r="F841" i="2"/>
  <c r="E841" i="2"/>
  <c r="H840" i="2"/>
  <c r="I840" i="2" s="1"/>
  <c r="E840" i="2"/>
  <c r="F840" i="2" s="1"/>
  <c r="I839" i="2"/>
  <c r="H839" i="2"/>
  <c r="E839" i="2"/>
  <c r="F839" i="2" s="1"/>
  <c r="H838" i="2"/>
  <c r="I838" i="2" s="1"/>
  <c r="E838" i="2"/>
  <c r="F838" i="2" s="1"/>
  <c r="H837" i="2"/>
  <c r="I837" i="2" s="1"/>
  <c r="E837" i="2"/>
  <c r="J837" i="2" s="1"/>
  <c r="H836" i="2"/>
  <c r="I836" i="2" s="1"/>
  <c r="E836" i="2"/>
  <c r="F836" i="2" s="1"/>
  <c r="H835" i="2"/>
  <c r="I835" i="2" s="1"/>
  <c r="E835" i="2"/>
  <c r="F835" i="2" s="1"/>
  <c r="H834" i="2"/>
  <c r="I834" i="2" s="1"/>
  <c r="E834" i="2"/>
  <c r="H833" i="2"/>
  <c r="I833" i="2" s="1"/>
  <c r="F833" i="2"/>
  <c r="E833" i="2"/>
  <c r="J833" i="2" s="1"/>
  <c r="H832" i="2"/>
  <c r="I832" i="2" s="1"/>
  <c r="E832" i="2"/>
  <c r="F832" i="2" s="1"/>
  <c r="I831" i="2"/>
  <c r="H831" i="2"/>
  <c r="E831" i="2"/>
  <c r="J831" i="2" s="1"/>
  <c r="H830" i="2"/>
  <c r="I830" i="2" s="1"/>
  <c r="E830" i="2"/>
  <c r="H810" i="2"/>
  <c r="F810" i="2"/>
  <c r="E810" i="2"/>
  <c r="J810" i="2" s="1"/>
  <c r="H809" i="2"/>
  <c r="I809" i="2" s="1"/>
  <c r="E809" i="2"/>
  <c r="F809" i="2" s="1"/>
  <c r="I808" i="2"/>
  <c r="H808" i="2"/>
  <c r="F808" i="2"/>
  <c r="E808" i="2"/>
  <c r="J808" i="2" s="1"/>
  <c r="H807" i="2"/>
  <c r="I807" i="2" s="1"/>
  <c r="E807" i="2"/>
  <c r="H806" i="2"/>
  <c r="I806" i="2" s="1"/>
  <c r="F806" i="2"/>
  <c r="E806" i="2"/>
  <c r="J806" i="2" s="1"/>
  <c r="H805" i="2"/>
  <c r="I805" i="2" s="1"/>
  <c r="E805" i="2"/>
  <c r="F805" i="2" s="1"/>
  <c r="I804" i="2"/>
  <c r="H804" i="2"/>
  <c r="E804" i="2"/>
  <c r="H803" i="2"/>
  <c r="I803" i="2" s="1"/>
  <c r="E803" i="2"/>
  <c r="H802" i="2"/>
  <c r="I802" i="2" s="1"/>
  <c r="F802" i="2"/>
  <c r="E802" i="2"/>
  <c r="H801" i="2"/>
  <c r="I801" i="2" s="1"/>
  <c r="E801" i="2"/>
  <c r="F801" i="2" s="1"/>
  <c r="I800" i="2"/>
  <c r="H800" i="2"/>
  <c r="E800" i="2"/>
  <c r="H799" i="2"/>
  <c r="I799" i="2" s="1"/>
  <c r="E799" i="2"/>
  <c r="H798" i="2"/>
  <c r="I798" i="2" s="1"/>
  <c r="F798" i="2"/>
  <c r="E798" i="2"/>
  <c r="H797" i="2"/>
  <c r="I797" i="2" s="1"/>
  <c r="E797" i="2"/>
  <c r="F797" i="2" s="1"/>
  <c r="I796" i="2"/>
  <c r="H796" i="2"/>
  <c r="E796" i="2"/>
  <c r="F796" i="2" s="1"/>
  <c r="H795" i="2"/>
  <c r="I795" i="2" s="1"/>
  <c r="E795" i="2"/>
  <c r="F795" i="2" s="1"/>
  <c r="H794" i="2"/>
  <c r="I794" i="2" s="1"/>
  <c r="E794" i="2"/>
  <c r="F794" i="2" s="1"/>
  <c r="H793" i="2"/>
  <c r="I793" i="2" s="1"/>
  <c r="E793" i="2"/>
  <c r="F793" i="2" s="1"/>
  <c r="H792" i="2"/>
  <c r="I792" i="2" s="1"/>
  <c r="E792" i="2"/>
  <c r="F792" i="2" s="1"/>
  <c r="H791" i="2"/>
  <c r="I791" i="2" s="1"/>
  <c r="E791" i="2"/>
  <c r="F791" i="2" s="1"/>
  <c r="H790" i="2"/>
  <c r="I790" i="2" s="1"/>
  <c r="E790" i="2"/>
  <c r="H789" i="2"/>
  <c r="I789" i="2" s="1"/>
  <c r="E789" i="2"/>
  <c r="F789" i="2" s="1"/>
  <c r="H788" i="2"/>
  <c r="I788" i="2" s="1"/>
  <c r="E788" i="2"/>
  <c r="J788" i="2" s="1"/>
  <c r="H787" i="2"/>
  <c r="I787" i="2" s="1"/>
  <c r="E787" i="2"/>
  <c r="H767" i="2"/>
  <c r="I767" i="2" s="1"/>
  <c r="E767" i="2"/>
  <c r="F767" i="2" s="1"/>
  <c r="H766" i="2"/>
  <c r="I766" i="2" s="1"/>
  <c r="J766" i="2" s="1"/>
  <c r="E766" i="2"/>
  <c r="F766" i="2" s="1"/>
  <c r="H765" i="2"/>
  <c r="I765" i="2" s="1"/>
  <c r="E765" i="2"/>
  <c r="F765" i="2" s="1"/>
  <c r="H764" i="2"/>
  <c r="I764" i="2" s="1"/>
  <c r="E764" i="2"/>
  <c r="F764" i="2" s="1"/>
  <c r="H763" i="2"/>
  <c r="I763" i="2" s="1"/>
  <c r="E763" i="2"/>
  <c r="F763" i="2" s="1"/>
  <c r="H762" i="2"/>
  <c r="I762" i="2" s="1"/>
  <c r="E762" i="2"/>
  <c r="F762" i="2" s="1"/>
  <c r="H761" i="2"/>
  <c r="I761" i="2" s="1"/>
  <c r="J761" i="2" s="1"/>
  <c r="E761" i="2"/>
  <c r="F761" i="2" s="1"/>
  <c r="H760" i="2"/>
  <c r="I760" i="2" s="1"/>
  <c r="E760" i="2"/>
  <c r="F760" i="2" s="1"/>
  <c r="H759" i="2"/>
  <c r="I759" i="2" s="1"/>
  <c r="E759" i="2"/>
  <c r="F759" i="2" s="1"/>
  <c r="H758" i="2"/>
  <c r="I758" i="2" s="1"/>
  <c r="J758" i="2" s="1"/>
  <c r="E758" i="2"/>
  <c r="F758" i="2" s="1"/>
  <c r="H757" i="2"/>
  <c r="I757" i="2" s="1"/>
  <c r="E757" i="2"/>
  <c r="F757" i="2" s="1"/>
  <c r="H756" i="2"/>
  <c r="I756" i="2" s="1"/>
  <c r="E756" i="2"/>
  <c r="F756" i="2" s="1"/>
  <c r="H755" i="2"/>
  <c r="I755" i="2" s="1"/>
  <c r="E755" i="2"/>
  <c r="F755" i="2" s="1"/>
  <c r="H754" i="2"/>
  <c r="I754" i="2" s="1"/>
  <c r="E754" i="2"/>
  <c r="F754" i="2" s="1"/>
  <c r="H753" i="2"/>
  <c r="I753" i="2" s="1"/>
  <c r="E753" i="2"/>
  <c r="F753" i="2" s="1"/>
  <c r="H752" i="2"/>
  <c r="I752" i="2" s="1"/>
  <c r="E752" i="2"/>
  <c r="F752" i="2" s="1"/>
  <c r="H751" i="2"/>
  <c r="I751" i="2" s="1"/>
  <c r="E751" i="2"/>
  <c r="F751" i="2" s="1"/>
  <c r="H750" i="2"/>
  <c r="I750" i="2" s="1"/>
  <c r="J750" i="2" s="1"/>
  <c r="E750" i="2"/>
  <c r="F750" i="2" s="1"/>
  <c r="H749" i="2"/>
  <c r="I749" i="2" s="1"/>
  <c r="E749" i="2"/>
  <c r="F749" i="2" s="1"/>
  <c r="H748" i="2"/>
  <c r="I748" i="2" s="1"/>
  <c r="E748" i="2"/>
  <c r="F748" i="2" s="1"/>
  <c r="H747" i="2"/>
  <c r="I747" i="2" s="1"/>
  <c r="E747" i="2"/>
  <c r="F747" i="2" s="1"/>
  <c r="H746" i="2"/>
  <c r="I746" i="2" s="1"/>
  <c r="E746" i="2"/>
  <c r="F746" i="2" s="1"/>
  <c r="H745" i="2"/>
  <c r="I745" i="2" s="1"/>
  <c r="E745" i="2"/>
  <c r="F745" i="2" s="1"/>
  <c r="H744" i="2"/>
  <c r="I744" i="2" s="1"/>
  <c r="E744" i="2"/>
  <c r="E768" i="2" s="1"/>
  <c r="H727" i="2"/>
  <c r="I727" i="2" s="1"/>
  <c r="E727" i="2"/>
  <c r="F727" i="2" s="1"/>
  <c r="H726" i="2"/>
  <c r="I726" i="2" s="1"/>
  <c r="J726" i="2" s="1"/>
  <c r="E726" i="2"/>
  <c r="F726" i="2" s="1"/>
  <c r="H725" i="2"/>
  <c r="I725" i="2" s="1"/>
  <c r="E725" i="2"/>
  <c r="F725" i="2" s="1"/>
  <c r="H724" i="2"/>
  <c r="I724" i="2" s="1"/>
  <c r="E724" i="2"/>
  <c r="F724" i="2" s="1"/>
  <c r="H723" i="2"/>
  <c r="I723" i="2" s="1"/>
  <c r="E723" i="2"/>
  <c r="F723" i="2" s="1"/>
  <c r="H722" i="2"/>
  <c r="I722" i="2" s="1"/>
  <c r="E722" i="2"/>
  <c r="F722" i="2" s="1"/>
  <c r="H721" i="2"/>
  <c r="I721" i="2" s="1"/>
  <c r="E721" i="2"/>
  <c r="F721" i="2" s="1"/>
  <c r="H720" i="2"/>
  <c r="I720" i="2" s="1"/>
  <c r="E720" i="2"/>
  <c r="F720" i="2" s="1"/>
  <c r="H719" i="2"/>
  <c r="I719" i="2" s="1"/>
  <c r="E719" i="2"/>
  <c r="F719" i="2" s="1"/>
  <c r="H718" i="2"/>
  <c r="I718" i="2" s="1"/>
  <c r="J718" i="2" s="1"/>
  <c r="E718" i="2"/>
  <c r="F718" i="2" s="1"/>
  <c r="H717" i="2"/>
  <c r="I717" i="2" s="1"/>
  <c r="E717" i="2"/>
  <c r="F717" i="2" s="1"/>
  <c r="H716" i="2"/>
  <c r="I716" i="2" s="1"/>
  <c r="E716" i="2"/>
  <c r="F716" i="2" s="1"/>
  <c r="H715" i="2"/>
  <c r="I715" i="2" s="1"/>
  <c r="E715" i="2"/>
  <c r="F715" i="2" s="1"/>
  <c r="H714" i="2"/>
  <c r="I714" i="2" s="1"/>
  <c r="E714" i="2"/>
  <c r="F714" i="2" s="1"/>
  <c r="H713" i="2"/>
  <c r="I713" i="2" s="1"/>
  <c r="E713" i="2"/>
  <c r="F713" i="2" s="1"/>
  <c r="H712" i="2"/>
  <c r="I712" i="2" s="1"/>
  <c r="F712" i="2"/>
  <c r="E712" i="2"/>
  <c r="H711" i="2"/>
  <c r="I711" i="2" s="1"/>
  <c r="E711" i="2"/>
  <c r="F711" i="2" s="1"/>
  <c r="H710" i="2"/>
  <c r="I710" i="2" s="1"/>
  <c r="E710" i="2"/>
  <c r="F710" i="2" s="1"/>
  <c r="H709" i="2"/>
  <c r="I709" i="2" s="1"/>
  <c r="E709" i="2"/>
  <c r="F709" i="2" s="1"/>
  <c r="H708" i="2"/>
  <c r="I708" i="2" s="1"/>
  <c r="E708" i="2"/>
  <c r="F708" i="2" s="1"/>
  <c r="H707" i="2"/>
  <c r="I707" i="2" s="1"/>
  <c r="E707" i="2"/>
  <c r="F707" i="2" s="1"/>
  <c r="H706" i="2"/>
  <c r="I706" i="2" s="1"/>
  <c r="E706" i="2"/>
  <c r="F706" i="2" s="1"/>
  <c r="H705" i="2"/>
  <c r="I705" i="2" s="1"/>
  <c r="E705" i="2"/>
  <c r="F705" i="2" s="1"/>
  <c r="H704" i="2"/>
  <c r="I704" i="2" s="1"/>
  <c r="F704" i="2"/>
  <c r="E704" i="2"/>
  <c r="H687" i="2"/>
  <c r="E687" i="2"/>
  <c r="H686" i="2"/>
  <c r="I686" i="2" s="1"/>
  <c r="E686" i="2"/>
  <c r="H685" i="2"/>
  <c r="I685" i="2" s="1"/>
  <c r="E685" i="2"/>
  <c r="H684" i="2"/>
  <c r="I684" i="2" s="1"/>
  <c r="E684" i="2"/>
  <c r="H683" i="2"/>
  <c r="I683" i="2" s="1"/>
  <c r="E683" i="2"/>
  <c r="F683" i="2" s="1"/>
  <c r="H682" i="2"/>
  <c r="I682" i="2" s="1"/>
  <c r="E682" i="2"/>
  <c r="H681" i="2"/>
  <c r="I681" i="2" s="1"/>
  <c r="E681" i="2"/>
  <c r="H680" i="2"/>
  <c r="I680" i="2" s="1"/>
  <c r="E680" i="2"/>
  <c r="H679" i="2"/>
  <c r="I679" i="2" s="1"/>
  <c r="E679" i="2"/>
  <c r="F679" i="2" s="1"/>
  <c r="H678" i="2"/>
  <c r="I678" i="2" s="1"/>
  <c r="E678" i="2"/>
  <c r="H677" i="2"/>
  <c r="I677" i="2" s="1"/>
  <c r="E677" i="2"/>
  <c r="H676" i="2"/>
  <c r="I676" i="2" s="1"/>
  <c r="E676" i="2"/>
  <c r="H675" i="2"/>
  <c r="I675" i="2" s="1"/>
  <c r="E675" i="2"/>
  <c r="F675" i="2" s="1"/>
  <c r="H674" i="2"/>
  <c r="I674" i="2" s="1"/>
  <c r="E674" i="2"/>
  <c r="H673" i="2"/>
  <c r="I673" i="2" s="1"/>
  <c r="E673" i="2"/>
  <c r="H672" i="2"/>
  <c r="I672" i="2" s="1"/>
  <c r="E672" i="2"/>
  <c r="H671" i="2"/>
  <c r="I671" i="2" s="1"/>
  <c r="E671" i="2"/>
  <c r="F671" i="2" s="1"/>
  <c r="H670" i="2"/>
  <c r="I670" i="2" s="1"/>
  <c r="E670" i="2"/>
  <c r="F670" i="2" s="1"/>
  <c r="H669" i="2"/>
  <c r="I669" i="2" s="1"/>
  <c r="E669" i="2"/>
  <c r="H668" i="2"/>
  <c r="I668" i="2" s="1"/>
  <c r="E668" i="2"/>
  <c r="F668" i="2" s="1"/>
  <c r="H667" i="2"/>
  <c r="I667" i="2" s="1"/>
  <c r="E667" i="2"/>
  <c r="F667" i="2" s="1"/>
  <c r="H666" i="2"/>
  <c r="I666" i="2" s="1"/>
  <c r="E666" i="2"/>
  <c r="F666" i="2" s="1"/>
  <c r="H665" i="2"/>
  <c r="I665" i="2" s="1"/>
  <c r="E665" i="2"/>
  <c r="H664" i="2"/>
  <c r="I664" i="2" s="1"/>
  <c r="E664" i="2"/>
  <c r="F664" i="2" s="1"/>
  <c r="H645" i="2"/>
  <c r="I645" i="2" s="1"/>
  <c r="E645" i="2"/>
  <c r="H644" i="2"/>
  <c r="I644" i="2" s="1"/>
  <c r="E644" i="2"/>
  <c r="H643" i="2"/>
  <c r="I643" i="2" s="1"/>
  <c r="E643" i="2"/>
  <c r="F643" i="2" s="1"/>
  <c r="H642" i="2"/>
  <c r="I642" i="2" s="1"/>
  <c r="E642" i="2"/>
  <c r="F642" i="2" s="1"/>
  <c r="H641" i="2"/>
  <c r="I641" i="2" s="1"/>
  <c r="E641" i="2"/>
  <c r="F641" i="2" s="1"/>
  <c r="H640" i="2"/>
  <c r="I640" i="2" s="1"/>
  <c r="E640" i="2"/>
  <c r="H639" i="2"/>
  <c r="I639" i="2" s="1"/>
  <c r="E639" i="2"/>
  <c r="F639" i="2" s="1"/>
  <c r="H638" i="2"/>
  <c r="I638" i="2" s="1"/>
  <c r="E638" i="2"/>
  <c r="F638" i="2" s="1"/>
  <c r="H637" i="2"/>
  <c r="I637" i="2" s="1"/>
  <c r="E637" i="2"/>
  <c r="F637" i="2" s="1"/>
  <c r="H636" i="2"/>
  <c r="I636" i="2" s="1"/>
  <c r="E636" i="2"/>
  <c r="H635" i="2"/>
  <c r="I635" i="2" s="1"/>
  <c r="E635" i="2"/>
  <c r="F635" i="2" s="1"/>
  <c r="H634" i="2"/>
  <c r="I634" i="2" s="1"/>
  <c r="E634" i="2"/>
  <c r="F634" i="2" s="1"/>
  <c r="H633" i="2"/>
  <c r="I633" i="2" s="1"/>
  <c r="E633" i="2"/>
  <c r="F633" i="2" s="1"/>
  <c r="H632" i="2"/>
  <c r="I632" i="2" s="1"/>
  <c r="E632" i="2"/>
  <c r="H631" i="2"/>
  <c r="I631" i="2" s="1"/>
  <c r="E631" i="2"/>
  <c r="F631" i="2" s="1"/>
  <c r="H630" i="2"/>
  <c r="I630" i="2" s="1"/>
  <c r="E630" i="2"/>
  <c r="F630" i="2" s="1"/>
  <c r="H629" i="2"/>
  <c r="I629" i="2" s="1"/>
  <c r="E629" i="2"/>
  <c r="F629" i="2" s="1"/>
  <c r="H628" i="2"/>
  <c r="I628" i="2" s="1"/>
  <c r="E628" i="2"/>
  <c r="H627" i="2"/>
  <c r="I627" i="2" s="1"/>
  <c r="E627" i="2"/>
  <c r="H626" i="2"/>
  <c r="I626" i="2" s="1"/>
  <c r="E626" i="2"/>
  <c r="F626" i="2" s="1"/>
  <c r="H625" i="2"/>
  <c r="I625" i="2" s="1"/>
  <c r="E625" i="2"/>
  <c r="H624" i="2"/>
  <c r="I624" i="2" s="1"/>
  <c r="E624" i="2"/>
  <c r="F624" i="2" s="1"/>
  <c r="H623" i="2"/>
  <c r="I623" i="2" s="1"/>
  <c r="E623" i="2"/>
  <c r="H622" i="2"/>
  <c r="I622" i="2" s="1"/>
  <c r="E622" i="2"/>
  <c r="F622" i="2" s="1"/>
  <c r="H602" i="2"/>
  <c r="E602" i="2"/>
  <c r="H601" i="2"/>
  <c r="I601" i="2" s="1"/>
  <c r="E601" i="2"/>
  <c r="H600" i="2"/>
  <c r="I600" i="2" s="1"/>
  <c r="E600" i="2"/>
  <c r="F600" i="2" s="1"/>
  <c r="H599" i="2"/>
  <c r="I599" i="2" s="1"/>
  <c r="E599" i="2"/>
  <c r="F599" i="2" s="1"/>
  <c r="H598" i="2"/>
  <c r="I598" i="2" s="1"/>
  <c r="E598" i="2"/>
  <c r="H597" i="2"/>
  <c r="I597" i="2" s="1"/>
  <c r="E597" i="2"/>
  <c r="H596" i="2"/>
  <c r="I596" i="2" s="1"/>
  <c r="E596" i="2"/>
  <c r="F596" i="2" s="1"/>
  <c r="H595" i="2"/>
  <c r="I595" i="2" s="1"/>
  <c r="E595" i="2"/>
  <c r="H594" i="2"/>
  <c r="I594" i="2" s="1"/>
  <c r="E594" i="2"/>
  <c r="H593" i="2"/>
  <c r="I593" i="2" s="1"/>
  <c r="E593" i="2"/>
  <c r="H592" i="2"/>
  <c r="I592" i="2" s="1"/>
  <c r="E592" i="2"/>
  <c r="F592" i="2" s="1"/>
  <c r="H591" i="2"/>
  <c r="I591" i="2" s="1"/>
  <c r="E591" i="2"/>
  <c r="H590" i="2"/>
  <c r="I590" i="2" s="1"/>
  <c r="E590" i="2"/>
  <c r="H589" i="2"/>
  <c r="I589" i="2" s="1"/>
  <c r="E589" i="2"/>
  <c r="H588" i="2"/>
  <c r="I588" i="2" s="1"/>
  <c r="E588" i="2"/>
  <c r="F588" i="2" s="1"/>
  <c r="H587" i="2"/>
  <c r="I587" i="2" s="1"/>
  <c r="E587" i="2"/>
  <c r="H586" i="2"/>
  <c r="I586" i="2" s="1"/>
  <c r="E586" i="2"/>
  <c r="H585" i="2"/>
  <c r="I585" i="2" s="1"/>
  <c r="E585" i="2"/>
  <c r="H584" i="2"/>
  <c r="I584" i="2" s="1"/>
  <c r="E584" i="2"/>
  <c r="F584" i="2" s="1"/>
  <c r="H583" i="2"/>
  <c r="I583" i="2" s="1"/>
  <c r="E583" i="2"/>
  <c r="H582" i="2"/>
  <c r="I582" i="2" s="1"/>
  <c r="E582" i="2"/>
  <c r="H581" i="2"/>
  <c r="I581" i="2" s="1"/>
  <c r="E581" i="2"/>
  <c r="H580" i="2"/>
  <c r="I580" i="2" s="1"/>
  <c r="E580" i="2"/>
  <c r="F580" i="2" s="1"/>
  <c r="H579" i="2"/>
  <c r="I579" i="2" s="1"/>
  <c r="E579" i="2"/>
  <c r="H559" i="2"/>
  <c r="E559" i="2"/>
  <c r="H558" i="2"/>
  <c r="I558" i="2" s="1"/>
  <c r="E558" i="2"/>
  <c r="H557" i="2"/>
  <c r="I557" i="2" s="1"/>
  <c r="E557" i="2"/>
  <c r="F557" i="2" s="1"/>
  <c r="H556" i="2"/>
  <c r="I556" i="2" s="1"/>
  <c r="E556" i="2"/>
  <c r="H555" i="2"/>
  <c r="I555" i="2" s="1"/>
  <c r="E555" i="2"/>
  <c r="H554" i="2"/>
  <c r="I554" i="2" s="1"/>
  <c r="E554" i="2"/>
  <c r="H553" i="2"/>
  <c r="I553" i="2" s="1"/>
  <c r="E553" i="2"/>
  <c r="F553" i="2" s="1"/>
  <c r="H552" i="2"/>
  <c r="I552" i="2" s="1"/>
  <c r="E552" i="2"/>
  <c r="H551" i="2"/>
  <c r="I551" i="2" s="1"/>
  <c r="E551" i="2"/>
  <c r="H550" i="2"/>
  <c r="I550" i="2" s="1"/>
  <c r="E550" i="2"/>
  <c r="H549" i="2"/>
  <c r="I549" i="2" s="1"/>
  <c r="E549" i="2"/>
  <c r="F549" i="2" s="1"/>
  <c r="H548" i="2"/>
  <c r="I548" i="2" s="1"/>
  <c r="E548" i="2"/>
  <c r="H547" i="2"/>
  <c r="I547" i="2" s="1"/>
  <c r="E547" i="2"/>
  <c r="H546" i="2"/>
  <c r="I546" i="2" s="1"/>
  <c r="E546" i="2"/>
  <c r="F546" i="2" s="1"/>
  <c r="H545" i="2"/>
  <c r="I545" i="2" s="1"/>
  <c r="E545" i="2"/>
  <c r="F545" i="2" s="1"/>
  <c r="H544" i="2"/>
  <c r="I544" i="2" s="1"/>
  <c r="E544" i="2"/>
  <c r="F544" i="2" s="1"/>
  <c r="H543" i="2"/>
  <c r="I543" i="2" s="1"/>
  <c r="E543" i="2"/>
  <c r="H542" i="2"/>
  <c r="I542" i="2" s="1"/>
  <c r="E542" i="2"/>
  <c r="F542" i="2" s="1"/>
  <c r="H541" i="2"/>
  <c r="I541" i="2" s="1"/>
  <c r="E541" i="2"/>
  <c r="F541" i="2" s="1"/>
  <c r="H540" i="2"/>
  <c r="I540" i="2" s="1"/>
  <c r="E540" i="2"/>
  <c r="F540" i="2" s="1"/>
  <c r="H539" i="2"/>
  <c r="I539" i="2" s="1"/>
  <c r="E539" i="2"/>
  <c r="H538" i="2"/>
  <c r="I538" i="2" s="1"/>
  <c r="E538" i="2"/>
  <c r="F538" i="2" s="1"/>
  <c r="H537" i="2"/>
  <c r="I537" i="2" s="1"/>
  <c r="E537" i="2"/>
  <c r="F537" i="2" s="1"/>
  <c r="H536" i="2"/>
  <c r="I536" i="2" s="1"/>
  <c r="E536" i="2"/>
  <c r="H516" i="2"/>
  <c r="E516" i="2"/>
  <c r="H515" i="2"/>
  <c r="I515" i="2" s="1"/>
  <c r="E515" i="2"/>
  <c r="F515" i="2" s="1"/>
  <c r="H514" i="2"/>
  <c r="I514" i="2" s="1"/>
  <c r="E514" i="2"/>
  <c r="F514" i="2" s="1"/>
  <c r="H513" i="2"/>
  <c r="I513" i="2" s="1"/>
  <c r="E513" i="2"/>
  <c r="H512" i="2"/>
  <c r="I512" i="2" s="1"/>
  <c r="E512" i="2"/>
  <c r="H511" i="2"/>
  <c r="I511" i="2" s="1"/>
  <c r="E511" i="2"/>
  <c r="F511" i="2" s="1"/>
  <c r="H510" i="2"/>
  <c r="I510" i="2" s="1"/>
  <c r="E510" i="2"/>
  <c r="F510" i="2" s="1"/>
  <c r="H509" i="2"/>
  <c r="I509" i="2" s="1"/>
  <c r="E509" i="2"/>
  <c r="F509" i="2" s="1"/>
  <c r="H508" i="2"/>
  <c r="I508" i="2" s="1"/>
  <c r="E508" i="2"/>
  <c r="H507" i="2"/>
  <c r="I507" i="2" s="1"/>
  <c r="E507" i="2"/>
  <c r="F507" i="2" s="1"/>
  <c r="H506" i="2"/>
  <c r="I506" i="2" s="1"/>
  <c r="E506" i="2"/>
  <c r="F506" i="2" s="1"/>
  <c r="H505" i="2"/>
  <c r="I505" i="2" s="1"/>
  <c r="E505" i="2"/>
  <c r="F505" i="2" s="1"/>
  <c r="H504" i="2"/>
  <c r="I504" i="2" s="1"/>
  <c r="E504" i="2"/>
  <c r="F504" i="2" s="1"/>
  <c r="H503" i="2"/>
  <c r="I503" i="2" s="1"/>
  <c r="E503" i="2"/>
  <c r="F503" i="2" s="1"/>
  <c r="H502" i="2"/>
  <c r="I502" i="2" s="1"/>
  <c r="E502" i="2"/>
  <c r="F502" i="2" s="1"/>
  <c r="H501" i="2"/>
  <c r="I501" i="2" s="1"/>
  <c r="E501" i="2"/>
  <c r="F501" i="2" s="1"/>
  <c r="H500" i="2"/>
  <c r="I500" i="2" s="1"/>
  <c r="E500" i="2"/>
  <c r="F500" i="2" s="1"/>
  <c r="H499" i="2"/>
  <c r="I499" i="2" s="1"/>
  <c r="E499" i="2"/>
  <c r="F499" i="2" s="1"/>
  <c r="H498" i="2"/>
  <c r="I498" i="2" s="1"/>
  <c r="E498" i="2"/>
  <c r="F498" i="2" s="1"/>
  <c r="H497" i="2"/>
  <c r="I497" i="2" s="1"/>
  <c r="E497" i="2"/>
  <c r="F497" i="2" s="1"/>
  <c r="H496" i="2"/>
  <c r="I496" i="2" s="1"/>
  <c r="E496" i="2"/>
  <c r="F496" i="2" s="1"/>
  <c r="H495" i="2"/>
  <c r="I495" i="2" s="1"/>
  <c r="E495" i="2"/>
  <c r="F495" i="2" s="1"/>
  <c r="H494" i="2"/>
  <c r="I494" i="2" s="1"/>
  <c r="E494" i="2"/>
  <c r="F494" i="2" s="1"/>
  <c r="H493" i="2"/>
  <c r="I493" i="2" s="1"/>
  <c r="E493" i="2"/>
  <c r="F493" i="2" s="1"/>
  <c r="H473" i="2"/>
  <c r="E473" i="2"/>
  <c r="F473" i="2" s="1"/>
  <c r="H472" i="2"/>
  <c r="I472" i="2" s="1"/>
  <c r="E472" i="2"/>
  <c r="F472" i="2" s="1"/>
  <c r="H471" i="2"/>
  <c r="I471" i="2" s="1"/>
  <c r="E471" i="2"/>
  <c r="H470" i="2"/>
  <c r="I470" i="2" s="1"/>
  <c r="E470" i="2"/>
  <c r="F470" i="2" s="1"/>
  <c r="H469" i="2"/>
  <c r="I469" i="2" s="1"/>
  <c r="E469" i="2"/>
  <c r="F469" i="2" s="1"/>
  <c r="H468" i="2"/>
  <c r="I468" i="2" s="1"/>
  <c r="E468" i="2"/>
  <c r="F468" i="2" s="1"/>
  <c r="H467" i="2"/>
  <c r="I467" i="2" s="1"/>
  <c r="E467" i="2"/>
  <c r="F467" i="2" s="1"/>
  <c r="H466" i="2"/>
  <c r="I466" i="2" s="1"/>
  <c r="E466" i="2"/>
  <c r="F466" i="2" s="1"/>
  <c r="H465" i="2"/>
  <c r="I465" i="2" s="1"/>
  <c r="E465" i="2"/>
  <c r="F465" i="2" s="1"/>
  <c r="H464" i="2"/>
  <c r="I464" i="2" s="1"/>
  <c r="E464" i="2"/>
  <c r="F464" i="2" s="1"/>
  <c r="H463" i="2"/>
  <c r="I463" i="2" s="1"/>
  <c r="E463" i="2"/>
  <c r="F463" i="2" s="1"/>
  <c r="H462" i="2"/>
  <c r="I462" i="2" s="1"/>
  <c r="E462" i="2"/>
  <c r="F462" i="2" s="1"/>
  <c r="H461" i="2"/>
  <c r="I461" i="2" s="1"/>
  <c r="E461" i="2"/>
  <c r="F461" i="2" s="1"/>
  <c r="H460" i="2"/>
  <c r="I460" i="2" s="1"/>
  <c r="E460" i="2"/>
  <c r="F460" i="2" s="1"/>
  <c r="H459" i="2"/>
  <c r="I459" i="2" s="1"/>
  <c r="E459" i="2"/>
  <c r="F459" i="2" s="1"/>
  <c r="H458" i="2"/>
  <c r="I458" i="2" s="1"/>
  <c r="E458" i="2"/>
  <c r="F458" i="2" s="1"/>
  <c r="H457" i="2"/>
  <c r="I457" i="2" s="1"/>
  <c r="E457" i="2"/>
  <c r="F457" i="2" s="1"/>
  <c r="H456" i="2"/>
  <c r="I456" i="2" s="1"/>
  <c r="E456" i="2"/>
  <c r="F456" i="2" s="1"/>
  <c r="H455" i="2"/>
  <c r="I455" i="2" s="1"/>
  <c r="E455" i="2"/>
  <c r="F455" i="2" s="1"/>
  <c r="H454" i="2"/>
  <c r="I454" i="2" s="1"/>
  <c r="E454" i="2"/>
  <c r="F454" i="2" s="1"/>
  <c r="H453" i="2"/>
  <c r="I453" i="2" s="1"/>
  <c r="E453" i="2"/>
  <c r="F453" i="2" s="1"/>
  <c r="H452" i="2"/>
  <c r="I452" i="2" s="1"/>
  <c r="E452" i="2"/>
  <c r="H451" i="2"/>
  <c r="I451" i="2" s="1"/>
  <c r="E451" i="2"/>
  <c r="F451" i="2" s="1"/>
  <c r="H450" i="2"/>
  <c r="I450" i="2" s="1"/>
  <c r="F450" i="2"/>
  <c r="E450" i="2"/>
  <c r="H430" i="2"/>
  <c r="E430" i="2"/>
  <c r="H429" i="2"/>
  <c r="I429" i="2" s="1"/>
  <c r="E429" i="2"/>
  <c r="H428" i="2"/>
  <c r="I428" i="2" s="1"/>
  <c r="E428" i="2"/>
  <c r="F428" i="2" s="1"/>
  <c r="H427" i="2"/>
  <c r="I427" i="2" s="1"/>
  <c r="E427" i="2"/>
  <c r="F427" i="2" s="1"/>
  <c r="H426" i="2"/>
  <c r="I426" i="2" s="1"/>
  <c r="E426" i="2"/>
  <c r="F426" i="2" s="1"/>
  <c r="H425" i="2"/>
  <c r="I425" i="2" s="1"/>
  <c r="E425" i="2"/>
  <c r="H424" i="2"/>
  <c r="I424" i="2" s="1"/>
  <c r="E424" i="2"/>
  <c r="F424" i="2" s="1"/>
  <c r="H423" i="2"/>
  <c r="I423" i="2" s="1"/>
  <c r="E423" i="2"/>
  <c r="F423" i="2" s="1"/>
  <c r="H422" i="2"/>
  <c r="I422" i="2" s="1"/>
  <c r="E422" i="2"/>
  <c r="F422" i="2" s="1"/>
  <c r="H421" i="2"/>
  <c r="I421" i="2" s="1"/>
  <c r="E421" i="2"/>
  <c r="H420" i="2"/>
  <c r="I420" i="2" s="1"/>
  <c r="E420" i="2"/>
  <c r="F420" i="2" s="1"/>
  <c r="H419" i="2"/>
  <c r="I419" i="2" s="1"/>
  <c r="E419" i="2"/>
  <c r="F419" i="2" s="1"/>
  <c r="H418" i="2"/>
  <c r="I418" i="2" s="1"/>
  <c r="E418" i="2"/>
  <c r="F418" i="2" s="1"/>
  <c r="H417" i="2"/>
  <c r="I417" i="2" s="1"/>
  <c r="E417" i="2"/>
  <c r="H416" i="2"/>
  <c r="I416" i="2" s="1"/>
  <c r="E416" i="2"/>
  <c r="F416" i="2" s="1"/>
  <c r="H415" i="2"/>
  <c r="I415" i="2" s="1"/>
  <c r="E415" i="2"/>
  <c r="H414" i="2"/>
  <c r="I414" i="2" s="1"/>
  <c r="E414" i="2"/>
  <c r="F414" i="2" s="1"/>
  <c r="H413" i="2"/>
  <c r="I413" i="2" s="1"/>
  <c r="E413" i="2"/>
  <c r="H412" i="2"/>
  <c r="I412" i="2" s="1"/>
  <c r="E412" i="2"/>
  <c r="F412" i="2" s="1"/>
  <c r="H411" i="2"/>
  <c r="I411" i="2" s="1"/>
  <c r="E411" i="2"/>
  <c r="H410" i="2"/>
  <c r="I410" i="2" s="1"/>
  <c r="E410" i="2"/>
  <c r="H409" i="2"/>
  <c r="I409" i="2" s="1"/>
  <c r="E409" i="2"/>
  <c r="H408" i="2"/>
  <c r="I408" i="2" s="1"/>
  <c r="E408" i="2"/>
  <c r="F408" i="2" s="1"/>
  <c r="H407" i="2"/>
  <c r="I407" i="2" s="1"/>
  <c r="E407" i="2"/>
  <c r="H387" i="2"/>
  <c r="E387" i="2"/>
  <c r="H386" i="2"/>
  <c r="I386" i="2" s="1"/>
  <c r="E386" i="2"/>
  <c r="H385" i="2"/>
  <c r="I385" i="2" s="1"/>
  <c r="E385" i="2"/>
  <c r="F385" i="2" s="1"/>
  <c r="H384" i="2"/>
  <c r="I384" i="2" s="1"/>
  <c r="E384" i="2"/>
  <c r="H383" i="2"/>
  <c r="I383" i="2" s="1"/>
  <c r="E383" i="2"/>
  <c r="H382" i="2"/>
  <c r="I382" i="2" s="1"/>
  <c r="E382" i="2"/>
  <c r="H381" i="2"/>
  <c r="I381" i="2" s="1"/>
  <c r="E381" i="2"/>
  <c r="F381" i="2" s="1"/>
  <c r="H380" i="2"/>
  <c r="I380" i="2" s="1"/>
  <c r="E380" i="2"/>
  <c r="H379" i="2"/>
  <c r="I379" i="2" s="1"/>
  <c r="E379" i="2"/>
  <c r="H378" i="2"/>
  <c r="I378" i="2" s="1"/>
  <c r="E378" i="2"/>
  <c r="H377" i="2"/>
  <c r="I377" i="2" s="1"/>
  <c r="E377" i="2"/>
  <c r="F377" i="2" s="1"/>
  <c r="H376" i="2"/>
  <c r="I376" i="2" s="1"/>
  <c r="E376" i="2"/>
  <c r="H375" i="2"/>
  <c r="I375" i="2" s="1"/>
  <c r="E375" i="2"/>
  <c r="H374" i="2"/>
  <c r="I374" i="2" s="1"/>
  <c r="E374" i="2"/>
  <c r="H373" i="2"/>
  <c r="I373" i="2" s="1"/>
  <c r="E373" i="2"/>
  <c r="F373" i="2" s="1"/>
  <c r="H372" i="2"/>
  <c r="I372" i="2" s="1"/>
  <c r="E372" i="2"/>
  <c r="H371" i="2"/>
  <c r="I371" i="2" s="1"/>
  <c r="E371" i="2"/>
  <c r="F371" i="2" s="1"/>
  <c r="H370" i="2"/>
  <c r="I370" i="2" s="1"/>
  <c r="E370" i="2"/>
  <c r="F370" i="2" s="1"/>
  <c r="H369" i="2"/>
  <c r="I369" i="2" s="1"/>
  <c r="E369" i="2"/>
  <c r="F369" i="2" s="1"/>
  <c r="H368" i="2"/>
  <c r="I368" i="2" s="1"/>
  <c r="E368" i="2"/>
  <c r="F368" i="2" s="1"/>
  <c r="H367" i="2"/>
  <c r="I367" i="2" s="1"/>
  <c r="E367" i="2"/>
  <c r="H366" i="2"/>
  <c r="I366" i="2" s="1"/>
  <c r="E366" i="2"/>
  <c r="F366" i="2" s="1"/>
  <c r="H365" i="2"/>
  <c r="I365" i="2" s="1"/>
  <c r="E365" i="2"/>
  <c r="F365" i="2" s="1"/>
  <c r="H364" i="2"/>
  <c r="I364" i="2" s="1"/>
  <c r="F364" i="2"/>
  <c r="E364" i="2"/>
  <c r="H345" i="2"/>
  <c r="E345" i="2"/>
  <c r="I344" i="2"/>
  <c r="F344" i="2"/>
  <c r="I343" i="2"/>
  <c r="F343" i="2"/>
  <c r="I342" i="2"/>
  <c r="J342" i="2" s="1"/>
  <c r="F342" i="2"/>
  <c r="I341" i="2"/>
  <c r="F341" i="2"/>
  <c r="I340" i="2"/>
  <c r="F340" i="2"/>
  <c r="I339" i="2"/>
  <c r="J339" i="2" s="1"/>
  <c r="F339" i="2"/>
  <c r="I338" i="2"/>
  <c r="F338" i="2"/>
  <c r="I337" i="2"/>
  <c r="F337" i="2"/>
  <c r="I336" i="2"/>
  <c r="F336" i="2"/>
  <c r="I335" i="2"/>
  <c r="F335" i="2"/>
  <c r="I334" i="2"/>
  <c r="F334" i="2"/>
  <c r="I333" i="2"/>
  <c r="F333" i="2"/>
  <c r="I332" i="2"/>
  <c r="F332" i="2"/>
  <c r="I331" i="2"/>
  <c r="F331" i="2"/>
  <c r="I330" i="2"/>
  <c r="F330" i="2"/>
  <c r="I329" i="2"/>
  <c r="F329" i="2"/>
  <c r="I328" i="2"/>
  <c r="F328" i="2"/>
  <c r="I327" i="2"/>
  <c r="F327" i="2"/>
  <c r="I326" i="2"/>
  <c r="F326" i="2"/>
  <c r="I325" i="2"/>
  <c r="F325" i="2"/>
  <c r="I324" i="2"/>
  <c r="F324" i="2"/>
  <c r="I323" i="2"/>
  <c r="F323" i="2"/>
  <c r="I322" i="2"/>
  <c r="F322" i="2"/>
  <c r="J321" i="2"/>
  <c r="I321" i="2"/>
  <c r="G321" i="2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F321" i="2"/>
  <c r="D321" i="2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H302" i="2"/>
  <c r="E302" i="2"/>
  <c r="I301" i="2"/>
  <c r="F301" i="2"/>
  <c r="I300" i="2"/>
  <c r="F300" i="2"/>
  <c r="I299" i="2"/>
  <c r="F299" i="2"/>
  <c r="I298" i="2"/>
  <c r="F298" i="2"/>
  <c r="I297" i="2"/>
  <c r="F297" i="2"/>
  <c r="I296" i="2"/>
  <c r="F296" i="2"/>
  <c r="I295" i="2"/>
  <c r="F295" i="2"/>
  <c r="I294" i="2"/>
  <c r="F294" i="2"/>
  <c r="I293" i="2"/>
  <c r="F293" i="2"/>
  <c r="I292" i="2"/>
  <c r="F292" i="2"/>
  <c r="I291" i="2"/>
  <c r="F291" i="2"/>
  <c r="I290" i="2"/>
  <c r="F290" i="2"/>
  <c r="I289" i="2"/>
  <c r="F289" i="2"/>
  <c r="I288" i="2"/>
  <c r="F288" i="2"/>
  <c r="I287" i="2"/>
  <c r="F287" i="2"/>
  <c r="I286" i="2"/>
  <c r="F286" i="2"/>
  <c r="I285" i="2"/>
  <c r="F285" i="2"/>
  <c r="I284" i="2"/>
  <c r="F284" i="2"/>
  <c r="I283" i="2"/>
  <c r="F283" i="2"/>
  <c r="I282" i="2"/>
  <c r="F282" i="2"/>
  <c r="I281" i="2"/>
  <c r="F281" i="2"/>
  <c r="I280" i="2"/>
  <c r="F280" i="2"/>
  <c r="I279" i="2"/>
  <c r="F279" i="2"/>
  <c r="I278" i="2"/>
  <c r="J278" i="2" s="1"/>
  <c r="G278" i="2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F278" i="2"/>
  <c r="D278" i="2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H259" i="2"/>
  <c r="E259" i="2"/>
  <c r="I258" i="2"/>
  <c r="F258" i="2"/>
  <c r="I257" i="2"/>
  <c r="F257" i="2"/>
  <c r="I256" i="2"/>
  <c r="F256" i="2"/>
  <c r="I255" i="2"/>
  <c r="F255" i="2"/>
  <c r="I254" i="2"/>
  <c r="F254" i="2"/>
  <c r="I253" i="2"/>
  <c r="F253" i="2"/>
  <c r="I252" i="2"/>
  <c r="F252" i="2"/>
  <c r="I251" i="2"/>
  <c r="F251" i="2"/>
  <c r="I250" i="2"/>
  <c r="F250" i="2"/>
  <c r="I249" i="2"/>
  <c r="F249" i="2"/>
  <c r="I248" i="2"/>
  <c r="F248" i="2"/>
  <c r="I247" i="2"/>
  <c r="F247" i="2"/>
  <c r="I246" i="2"/>
  <c r="F246" i="2"/>
  <c r="I245" i="2"/>
  <c r="F245" i="2"/>
  <c r="I244" i="2"/>
  <c r="F244" i="2"/>
  <c r="I243" i="2"/>
  <c r="F243" i="2"/>
  <c r="I242" i="2"/>
  <c r="F242" i="2"/>
  <c r="I241" i="2"/>
  <c r="F241" i="2"/>
  <c r="J241" i="2" s="1"/>
  <c r="I240" i="2"/>
  <c r="F240" i="2"/>
  <c r="I239" i="2"/>
  <c r="F239" i="2"/>
  <c r="I238" i="2"/>
  <c r="F238" i="2"/>
  <c r="I237" i="2"/>
  <c r="F237" i="2"/>
  <c r="I236" i="2"/>
  <c r="F236" i="2"/>
  <c r="I235" i="2"/>
  <c r="J235" i="2" s="1"/>
  <c r="G235" i="2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F235" i="2"/>
  <c r="D235" i="2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H216" i="2"/>
  <c r="E216" i="2"/>
  <c r="I215" i="2"/>
  <c r="F215" i="2"/>
  <c r="I214" i="2"/>
  <c r="F214" i="2"/>
  <c r="I213" i="2"/>
  <c r="F213" i="2"/>
  <c r="I212" i="2"/>
  <c r="F212" i="2"/>
  <c r="I211" i="2"/>
  <c r="F211" i="2"/>
  <c r="I210" i="2"/>
  <c r="F210" i="2"/>
  <c r="I209" i="2"/>
  <c r="F209" i="2"/>
  <c r="I208" i="2"/>
  <c r="F208" i="2"/>
  <c r="I207" i="2"/>
  <c r="F207" i="2"/>
  <c r="I206" i="2"/>
  <c r="F206" i="2"/>
  <c r="I205" i="2"/>
  <c r="F205" i="2"/>
  <c r="I204" i="2"/>
  <c r="F204" i="2"/>
  <c r="I203" i="2"/>
  <c r="F203" i="2"/>
  <c r="I202" i="2"/>
  <c r="F202" i="2"/>
  <c r="I201" i="2"/>
  <c r="F201" i="2"/>
  <c r="I200" i="2"/>
  <c r="F200" i="2"/>
  <c r="I199" i="2"/>
  <c r="F199" i="2"/>
  <c r="I198" i="2"/>
  <c r="F198" i="2"/>
  <c r="I197" i="2"/>
  <c r="F197" i="2"/>
  <c r="I196" i="2"/>
  <c r="F196" i="2"/>
  <c r="I195" i="2"/>
  <c r="F195" i="2"/>
  <c r="I194" i="2"/>
  <c r="F194" i="2"/>
  <c r="I193" i="2"/>
  <c r="F193" i="2"/>
  <c r="I192" i="2"/>
  <c r="G192" i="2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F192" i="2"/>
  <c r="D192" i="2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H173" i="2"/>
  <c r="E173" i="2"/>
  <c r="I172" i="2"/>
  <c r="F172" i="2"/>
  <c r="I171" i="2"/>
  <c r="F171" i="2"/>
  <c r="J171" i="2" s="1"/>
  <c r="I170" i="2"/>
  <c r="F170" i="2"/>
  <c r="I169" i="2"/>
  <c r="F169" i="2"/>
  <c r="I168" i="2"/>
  <c r="F168" i="2"/>
  <c r="I167" i="2"/>
  <c r="F167" i="2"/>
  <c r="I166" i="2"/>
  <c r="F166" i="2"/>
  <c r="I165" i="2"/>
  <c r="F165" i="2"/>
  <c r="I164" i="2"/>
  <c r="F164" i="2"/>
  <c r="I163" i="2"/>
  <c r="F163" i="2"/>
  <c r="I162" i="2"/>
  <c r="F162" i="2"/>
  <c r="I161" i="2"/>
  <c r="F161" i="2"/>
  <c r="I160" i="2"/>
  <c r="F160" i="2"/>
  <c r="I159" i="2"/>
  <c r="F159" i="2"/>
  <c r="I158" i="2"/>
  <c r="F158" i="2"/>
  <c r="I157" i="2"/>
  <c r="F157" i="2"/>
  <c r="I156" i="2"/>
  <c r="F156" i="2"/>
  <c r="I155" i="2"/>
  <c r="F155" i="2"/>
  <c r="I154" i="2"/>
  <c r="F154" i="2"/>
  <c r="I153" i="2"/>
  <c r="F153" i="2"/>
  <c r="I152" i="2"/>
  <c r="F152" i="2"/>
  <c r="I151" i="2"/>
  <c r="F151" i="2"/>
  <c r="I150" i="2"/>
  <c r="F150" i="2"/>
  <c r="I149" i="2"/>
  <c r="G149" i="2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F149" i="2"/>
  <c r="D149" i="2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H130" i="2"/>
  <c r="E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J106" i="2" s="1"/>
  <c r="G106" i="2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F106" i="2"/>
  <c r="D106" i="2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A99" i="2"/>
  <c r="A142" i="2" s="1"/>
  <c r="A185" i="2" s="1"/>
  <c r="A228" i="2" s="1"/>
  <c r="A271" i="2" s="1"/>
  <c r="A314" i="2" s="1"/>
  <c r="H86" i="2"/>
  <c r="E86" i="2"/>
  <c r="I85" i="2"/>
  <c r="J85" i="2" s="1"/>
  <c r="F85" i="2"/>
  <c r="I84" i="2"/>
  <c r="F84" i="2"/>
  <c r="I83" i="2"/>
  <c r="J83" i="2" s="1"/>
  <c r="F83" i="2"/>
  <c r="I82" i="2"/>
  <c r="F82" i="2"/>
  <c r="I81" i="2"/>
  <c r="F81" i="2"/>
  <c r="I80" i="2"/>
  <c r="F80" i="2"/>
  <c r="I79" i="2"/>
  <c r="F79" i="2"/>
  <c r="I78" i="2"/>
  <c r="F78" i="2"/>
  <c r="I77" i="2"/>
  <c r="F77" i="2"/>
  <c r="I76" i="2"/>
  <c r="F76" i="2"/>
  <c r="I75" i="2"/>
  <c r="F75" i="2"/>
  <c r="I74" i="2"/>
  <c r="F74" i="2"/>
  <c r="I73" i="2"/>
  <c r="F73" i="2"/>
  <c r="I72" i="2"/>
  <c r="F72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I62" i="2"/>
  <c r="G62" i="2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F62" i="2"/>
  <c r="D62" i="2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A98" i="2"/>
  <c r="A141" i="2" s="1"/>
  <c r="A184" i="2" s="1"/>
  <c r="A227" i="2" s="1"/>
  <c r="A270" i="2" s="1"/>
  <c r="A313" i="2" s="1"/>
  <c r="H43" i="2"/>
  <c r="E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F20" i="2"/>
  <c r="I19" i="2"/>
  <c r="G19" i="2"/>
  <c r="F19" i="2"/>
  <c r="D19" i="2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J428" i="2" l="1"/>
  <c r="J344" i="2"/>
  <c r="J252" i="2"/>
  <c r="J254" i="2"/>
  <c r="J279" i="2"/>
  <c r="J281" i="2"/>
  <c r="J283" i="2"/>
  <c r="J293" i="2"/>
  <c r="J295" i="2"/>
  <c r="J299" i="2"/>
  <c r="J341" i="2"/>
  <c r="J343" i="2"/>
  <c r="J461" i="2"/>
  <c r="J337" i="2"/>
  <c r="J28" i="2"/>
  <c r="J82" i="2"/>
  <c r="J715" i="2"/>
  <c r="J243" i="2"/>
  <c r="J245" i="2"/>
  <c r="J249" i="2"/>
  <c r="J257" i="2"/>
  <c r="J280" i="2"/>
  <c r="J282" i="2"/>
  <c r="J294" i="2"/>
  <c r="J296" i="2"/>
  <c r="J39" i="2"/>
  <c r="J71" i="2"/>
  <c r="J81" i="2"/>
  <c r="J122" i="2"/>
  <c r="J200" i="2"/>
  <c r="J237" i="2"/>
  <c r="J255" i="2"/>
  <c r="J451" i="2"/>
  <c r="J723" i="2"/>
  <c r="J469" i="2"/>
  <c r="J68" i="2"/>
  <c r="J72" i="2"/>
  <c r="J80" i="2"/>
  <c r="J158" i="2"/>
  <c r="F216" i="2"/>
  <c r="J193" i="2"/>
  <c r="J199" i="2"/>
  <c r="J203" i="2"/>
  <c r="J205" i="2"/>
  <c r="J207" i="2"/>
  <c r="J209" i="2"/>
  <c r="J289" i="2"/>
  <c r="J291" i="2"/>
  <c r="J323" i="2"/>
  <c r="J327" i="2"/>
  <c r="J333" i="2"/>
  <c r="J65" i="2"/>
  <c r="J110" i="2"/>
  <c r="J114" i="2"/>
  <c r="J118" i="2"/>
  <c r="J211" i="2"/>
  <c r="J236" i="2"/>
  <c r="J238" i="2"/>
  <c r="J251" i="2"/>
  <c r="J253" i="2"/>
  <c r="J285" i="2"/>
  <c r="J287" i="2"/>
  <c r="J297" i="2"/>
  <c r="J324" i="2"/>
  <c r="J328" i="2"/>
  <c r="J330" i="2"/>
  <c r="J334" i="2"/>
  <c r="J336" i="2"/>
  <c r="J338" i="2"/>
  <c r="J20" i="2"/>
  <c r="J109" i="2"/>
  <c r="J113" i="2"/>
  <c r="J121" i="2"/>
  <c r="J126" i="2"/>
  <c r="J165" i="2"/>
  <c r="J239" i="2"/>
  <c r="J244" i="2"/>
  <c r="J246" i="2"/>
  <c r="J325" i="2"/>
  <c r="J331" i="2"/>
  <c r="J30" i="2"/>
  <c r="J34" i="2"/>
  <c r="J36" i="2"/>
  <c r="J125" i="2"/>
  <c r="J129" i="2"/>
  <c r="J152" i="2"/>
  <c r="J154" i="2"/>
  <c r="J197" i="2"/>
  <c r="J201" i="2"/>
  <c r="J214" i="2"/>
  <c r="J247" i="2"/>
  <c r="J286" i="2"/>
  <c r="J288" i="2"/>
  <c r="J301" i="2"/>
  <c r="F345" i="2"/>
  <c r="J329" i="2"/>
  <c r="J335" i="2"/>
  <c r="J21" i="2"/>
  <c r="J74" i="2"/>
  <c r="F130" i="2"/>
  <c r="J107" i="2"/>
  <c r="J115" i="2"/>
  <c r="J167" i="2"/>
  <c r="J169" i="2"/>
  <c r="J195" i="2"/>
  <c r="J206" i="2"/>
  <c r="J208" i="2"/>
  <c r="J213" i="2"/>
  <c r="J215" i="2"/>
  <c r="J708" i="2"/>
  <c r="J745" i="2"/>
  <c r="J753" i="2"/>
  <c r="J24" i="2"/>
  <c r="J29" i="2"/>
  <c r="J33" i="2"/>
  <c r="J120" i="2"/>
  <c r="J150" i="2"/>
  <c r="J707" i="2"/>
  <c r="J712" i="2"/>
  <c r="J40" i="2"/>
  <c r="J69" i="2"/>
  <c r="J73" i="2"/>
  <c r="J77" i="2"/>
  <c r="J128" i="2"/>
  <c r="J157" i="2"/>
  <c r="J161" i="2"/>
  <c r="J163" i="2"/>
  <c r="J168" i="2"/>
  <c r="J170" i="2"/>
  <c r="J196" i="2"/>
  <c r="J711" i="2"/>
  <c r="F43" i="2"/>
  <c r="J22" i="2"/>
  <c r="J26" i="2"/>
  <c r="J32" i="2"/>
  <c r="J37" i="2"/>
  <c r="J41" i="2"/>
  <c r="F86" i="2"/>
  <c r="J75" i="2"/>
  <c r="J78" i="2"/>
  <c r="J84" i="2"/>
  <c r="J108" i="2"/>
  <c r="J112" i="2"/>
  <c r="J119" i="2"/>
  <c r="J156" i="2"/>
  <c r="J159" i="2"/>
  <c r="J166" i="2"/>
  <c r="J194" i="2"/>
  <c r="J198" i="2"/>
  <c r="J204" i="2"/>
  <c r="F259" i="2"/>
  <c r="J242" i="2"/>
  <c r="J250" i="2"/>
  <c r="J258" i="2"/>
  <c r="F302" i="2"/>
  <c r="J284" i="2"/>
  <c r="J292" i="2"/>
  <c r="J300" i="2"/>
  <c r="J322" i="2"/>
  <c r="J332" i="2"/>
  <c r="J340" i="2"/>
  <c r="J63" i="2"/>
  <c r="J66" i="2"/>
  <c r="J116" i="2"/>
  <c r="J123" i="2"/>
  <c r="J153" i="2"/>
  <c r="J160" i="2"/>
  <c r="J364" i="2"/>
  <c r="J368" i="2"/>
  <c r="J25" i="2"/>
  <c r="J27" i="2"/>
  <c r="J35" i="2"/>
  <c r="J38" i="2"/>
  <c r="J42" i="2"/>
  <c r="J62" i="2"/>
  <c r="J64" i="2"/>
  <c r="J67" i="2"/>
  <c r="J70" i="2"/>
  <c r="J76" i="2"/>
  <c r="J79" i="2"/>
  <c r="J111" i="2"/>
  <c r="J117" i="2"/>
  <c r="J124" i="2"/>
  <c r="J127" i="2"/>
  <c r="J151" i="2"/>
  <c r="J155" i="2"/>
  <c r="J164" i="2"/>
  <c r="J172" i="2"/>
  <c r="J202" i="2"/>
  <c r="J210" i="2"/>
  <c r="J240" i="2"/>
  <c r="J248" i="2"/>
  <c r="J256" i="2"/>
  <c r="J290" i="2"/>
  <c r="J298" i="2"/>
  <c r="J326" i="2"/>
  <c r="J366" i="2"/>
  <c r="J370" i="2"/>
  <c r="J419" i="2"/>
  <c r="J453" i="2"/>
  <c r="J467" i="2"/>
  <c r="H517" i="2"/>
  <c r="J599" i="2"/>
  <c r="E688" i="2"/>
  <c r="J706" i="2"/>
  <c r="J710" i="2"/>
  <c r="J714" i="2"/>
  <c r="J716" i="2"/>
  <c r="F788" i="2"/>
  <c r="H811" i="2"/>
  <c r="F831" i="2"/>
  <c r="F837" i="2"/>
  <c r="F853" i="2"/>
  <c r="J968" i="2"/>
  <c r="J1072" i="2"/>
  <c r="J1083" i="2"/>
  <c r="J1087" i="2"/>
  <c r="F372" i="2"/>
  <c r="J372" i="2" s="1"/>
  <c r="F376" i="2"/>
  <c r="J376" i="2" s="1"/>
  <c r="F380" i="2"/>
  <c r="J380" i="2" s="1"/>
  <c r="F384" i="2"/>
  <c r="J384" i="2" s="1"/>
  <c r="F407" i="2"/>
  <c r="J407" i="2" s="1"/>
  <c r="F411" i="2"/>
  <c r="J411" i="2" s="1"/>
  <c r="F415" i="2"/>
  <c r="J415" i="2" s="1"/>
  <c r="J540" i="2"/>
  <c r="J544" i="2"/>
  <c r="F548" i="2"/>
  <c r="J548" i="2" s="1"/>
  <c r="F552" i="2"/>
  <c r="J552" i="2" s="1"/>
  <c r="F556" i="2"/>
  <c r="J556" i="2" s="1"/>
  <c r="F579" i="2"/>
  <c r="J579" i="2" s="1"/>
  <c r="F583" i="2"/>
  <c r="J583" i="2" s="1"/>
  <c r="F587" i="2"/>
  <c r="J587" i="2" s="1"/>
  <c r="F591" i="2"/>
  <c r="J591" i="2" s="1"/>
  <c r="F595" i="2"/>
  <c r="J595" i="2" s="1"/>
  <c r="F625" i="2"/>
  <c r="J625" i="2" s="1"/>
  <c r="F674" i="2"/>
  <c r="J674" i="2" s="1"/>
  <c r="F678" i="2"/>
  <c r="J678" i="2" s="1"/>
  <c r="F682" i="2"/>
  <c r="J682" i="2" s="1"/>
  <c r="F686" i="2"/>
  <c r="J686" i="2" s="1"/>
  <c r="H688" i="2"/>
  <c r="J721" i="2"/>
  <c r="J748" i="2"/>
  <c r="J756" i="2"/>
  <c r="J764" i="2"/>
  <c r="F800" i="2"/>
  <c r="J800" i="2" s="1"/>
  <c r="F804" i="2"/>
  <c r="J804" i="2" s="1"/>
  <c r="H854" i="2"/>
  <c r="J891" i="2"/>
  <c r="F891" i="2"/>
  <c r="J459" i="2"/>
  <c r="J494" i="2"/>
  <c r="J497" i="2"/>
  <c r="J503" i="2"/>
  <c r="F513" i="2"/>
  <c r="J513" i="2" s="1"/>
  <c r="F536" i="2"/>
  <c r="J536" i="2" s="1"/>
  <c r="E646" i="2"/>
  <c r="E728" i="2"/>
  <c r="F744" i="2"/>
  <c r="F790" i="2"/>
  <c r="J790" i="2" s="1"/>
  <c r="J798" i="2"/>
  <c r="J802" i="2"/>
  <c r="E854" i="2"/>
  <c r="J965" i="2"/>
  <c r="J1158" i="2"/>
  <c r="J1164" i="2"/>
  <c r="F374" i="2"/>
  <c r="J374" i="2" s="1"/>
  <c r="F378" i="2"/>
  <c r="J378" i="2" s="1"/>
  <c r="F382" i="2"/>
  <c r="J382" i="2" s="1"/>
  <c r="F386" i="2"/>
  <c r="J386" i="2" s="1"/>
  <c r="H388" i="2"/>
  <c r="F409" i="2"/>
  <c r="J409" i="2" s="1"/>
  <c r="F413" i="2"/>
  <c r="J413" i="2" s="1"/>
  <c r="F417" i="2"/>
  <c r="J417" i="2" s="1"/>
  <c r="J422" i="2"/>
  <c r="F425" i="2"/>
  <c r="J425" i="2" s="1"/>
  <c r="F429" i="2"/>
  <c r="J429" i="2" s="1"/>
  <c r="F452" i="2"/>
  <c r="J452" i="2" s="1"/>
  <c r="J456" i="2"/>
  <c r="J460" i="2"/>
  <c r="J496" i="2"/>
  <c r="J501" i="2"/>
  <c r="J511" i="2"/>
  <c r="J515" i="2"/>
  <c r="J538" i="2"/>
  <c r="J542" i="2"/>
  <c r="F550" i="2"/>
  <c r="J550" i="2" s="1"/>
  <c r="F554" i="2"/>
  <c r="J554" i="2" s="1"/>
  <c r="F558" i="2"/>
  <c r="J558" i="2" s="1"/>
  <c r="H560" i="2"/>
  <c r="F581" i="2"/>
  <c r="J581" i="2" s="1"/>
  <c r="F585" i="2"/>
  <c r="J585" i="2" s="1"/>
  <c r="F589" i="2"/>
  <c r="J589" i="2" s="1"/>
  <c r="F593" i="2"/>
  <c r="J593" i="2" s="1"/>
  <c r="F597" i="2"/>
  <c r="J597" i="2" s="1"/>
  <c r="F601" i="2"/>
  <c r="J601" i="2" s="1"/>
  <c r="H603" i="2"/>
  <c r="F623" i="2"/>
  <c r="J623" i="2" s="1"/>
  <c r="F627" i="2"/>
  <c r="J627" i="2" s="1"/>
  <c r="J668" i="2"/>
  <c r="F672" i="2"/>
  <c r="J672" i="2" s="1"/>
  <c r="F676" i="2"/>
  <c r="J676" i="2" s="1"/>
  <c r="F680" i="2"/>
  <c r="J680" i="2" s="1"/>
  <c r="F684" i="2"/>
  <c r="J684" i="2" s="1"/>
  <c r="J705" i="2"/>
  <c r="J709" i="2"/>
  <c r="J713" i="2"/>
  <c r="J717" i="2"/>
  <c r="J725" i="2"/>
  <c r="J752" i="2"/>
  <c r="J760" i="2"/>
  <c r="J845" i="2"/>
  <c r="J849" i="2"/>
  <c r="J887" i="2"/>
  <c r="F887" i="2"/>
  <c r="J1121" i="2"/>
  <c r="J1123" i="2"/>
  <c r="J1127" i="2"/>
  <c r="J1148" i="2"/>
  <c r="J1191" i="2"/>
  <c r="F1191" i="2"/>
  <c r="J1203" i="2"/>
  <c r="F1203" i="2"/>
  <c r="E1295" i="2"/>
  <c r="F1271" i="2"/>
  <c r="J1291" i="2"/>
  <c r="J876" i="2"/>
  <c r="J880" i="2"/>
  <c r="J884" i="2"/>
  <c r="J888" i="2"/>
  <c r="J892" i="2"/>
  <c r="H936" i="2"/>
  <c r="E936" i="2"/>
  <c r="J952" i="2"/>
  <c r="J967" i="2"/>
  <c r="J969" i="2"/>
  <c r="F1014" i="2"/>
  <c r="J1003" i="2"/>
  <c r="J1009" i="2"/>
  <c r="J1037" i="2"/>
  <c r="J1040" i="2"/>
  <c r="J1043" i="2"/>
  <c r="J1046" i="2"/>
  <c r="J1051" i="2"/>
  <c r="J1078" i="2"/>
  <c r="J1124" i="2"/>
  <c r="J1157" i="2"/>
  <c r="E1253" i="2"/>
  <c r="H975" i="2"/>
  <c r="J957" i="2"/>
  <c r="J960" i="2"/>
  <c r="J973" i="2"/>
  <c r="J997" i="2"/>
  <c r="J1000" i="2"/>
  <c r="J1030" i="2"/>
  <c r="J1091" i="2"/>
  <c r="F1131" i="2"/>
  <c r="J1110" i="2"/>
  <c r="J1111" i="2"/>
  <c r="J1115" i="2"/>
  <c r="J1230" i="2"/>
  <c r="J1234" i="2"/>
  <c r="J1238" i="2"/>
  <c r="J1242" i="2"/>
  <c r="J1246" i="2"/>
  <c r="J1250" i="2"/>
  <c r="J1279" i="2"/>
  <c r="J1287" i="2"/>
  <c r="H897" i="2"/>
  <c r="J959" i="2"/>
  <c r="J961" i="2"/>
  <c r="J993" i="2"/>
  <c r="J1032" i="2"/>
  <c r="J1035" i="2"/>
  <c r="J1044" i="2"/>
  <c r="J1069" i="2"/>
  <c r="J1070" i="2"/>
  <c r="J1071" i="2"/>
  <c r="J1085" i="2"/>
  <c r="J1086" i="2"/>
  <c r="J1152" i="2"/>
  <c r="J1155" i="2"/>
  <c r="F1207" i="2"/>
  <c r="J1207" i="2" s="1"/>
  <c r="J1231" i="2"/>
  <c r="J1235" i="2"/>
  <c r="J1239" i="2"/>
  <c r="J1243" i="2"/>
  <c r="J1247" i="2"/>
  <c r="J1249" i="2"/>
  <c r="J1274" i="2"/>
  <c r="J1282" i="2"/>
  <c r="J1290" i="2"/>
  <c r="F1253" i="2"/>
  <c r="J1271" i="2"/>
  <c r="I1295" i="2"/>
  <c r="J1276" i="2"/>
  <c r="J1284" i="2"/>
  <c r="J1292" i="2"/>
  <c r="F1295" i="2"/>
  <c r="J1229" i="2"/>
  <c r="I1253" i="2"/>
  <c r="J1253" i="2" s="1"/>
  <c r="J1252" i="2"/>
  <c r="J1273" i="2"/>
  <c r="J1278" i="2"/>
  <c r="J1281" i="2"/>
  <c r="J1286" i="2"/>
  <c r="J1289" i="2"/>
  <c r="J1294" i="2"/>
  <c r="H1253" i="2"/>
  <c r="H1295" i="2"/>
  <c r="F1053" i="2"/>
  <c r="J953" i="2"/>
  <c r="J999" i="2"/>
  <c r="J991" i="2"/>
  <c r="J1011" i="2"/>
  <c r="J995" i="2"/>
  <c r="J1007" i="2"/>
  <c r="F951" i="2"/>
  <c r="F975" i="2" s="1"/>
  <c r="E975" i="2"/>
  <c r="J1114" i="2"/>
  <c r="F1200" i="2"/>
  <c r="J1200" i="2"/>
  <c r="I912" i="2"/>
  <c r="F914" i="2"/>
  <c r="J914" i="2" s="1"/>
  <c r="J994" i="2"/>
  <c r="I1053" i="2"/>
  <c r="J1045" i="2"/>
  <c r="J1082" i="2"/>
  <c r="J1109" i="2"/>
  <c r="J1113" i="2"/>
  <c r="J1126" i="2"/>
  <c r="J1156" i="2"/>
  <c r="J1160" i="2"/>
  <c r="J1163" i="2"/>
  <c r="I951" i="2"/>
  <c r="J956" i="2"/>
  <c r="J964" i="2"/>
  <c r="J972" i="2"/>
  <c r="H1014" i="2"/>
  <c r="J1029" i="2"/>
  <c r="J1036" i="2"/>
  <c r="J1048" i="2"/>
  <c r="J1077" i="2"/>
  <c r="J1112" i="2"/>
  <c r="J1125" i="2"/>
  <c r="J1159" i="2"/>
  <c r="F1204" i="2"/>
  <c r="J1204" i="2"/>
  <c r="E1211" i="2"/>
  <c r="J1050" i="2"/>
  <c r="F1092" i="2"/>
  <c r="J1161" i="2"/>
  <c r="J1169" i="2"/>
  <c r="F1188" i="2"/>
  <c r="J1188" i="2"/>
  <c r="E1014" i="2"/>
  <c r="J1002" i="2"/>
  <c r="J1010" i="2"/>
  <c r="J1049" i="2"/>
  <c r="J990" i="2"/>
  <c r="I1014" i="2"/>
  <c r="J1014" i="2" s="1"/>
  <c r="J998" i="2"/>
  <c r="J1006" i="2"/>
  <c r="E1053" i="2"/>
  <c r="E1092" i="2"/>
  <c r="J1080" i="2"/>
  <c r="J1081" i="2"/>
  <c r="J1084" i="2"/>
  <c r="I1131" i="2"/>
  <c r="J1131" i="2" s="1"/>
  <c r="J1107" i="2"/>
  <c r="J1128" i="2"/>
  <c r="E1131" i="2"/>
  <c r="F1147" i="2"/>
  <c r="E1171" i="2"/>
  <c r="J1154" i="2"/>
  <c r="J1162" i="2"/>
  <c r="J1170" i="2"/>
  <c r="I1092" i="2"/>
  <c r="J1199" i="2"/>
  <c r="H1211" i="2"/>
  <c r="I1210" i="2"/>
  <c r="I1211" i="2" s="1"/>
  <c r="J1068" i="2"/>
  <c r="J1129" i="2"/>
  <c r="I1171" i="2"/>
  <c r="J1168" i="2"/>
  <c r="J1187" i="2"/>
  <c r="J1189" i="2"/>
  <c r="J1193" i="2"/>
  <c r="J1197" i="2"/>
  <c r="J1201" i="2"/>
  <c r="J1205" i="2"/>
  <c r="J1209" i="2"/>
  <c r="J1190" i="2"/>
  <c r="J1194" i="2"/>
  <c r="J1198" i="2"/>
  <c r="J1202" i="2"/>
  <c r="J1206" i="2"/>
  <c r="J1210" i="2"/>
  <c r="F1210" i="2"/>
  <c r="J794" i="2"/>
  <c r="J852" i="2"/>
  <c r="J875" i="2"/>
  <c r="J879" i="2"/>
  <c r="J883" i="2"/>
  <c r="J895" i="2"/>
  <c r="J830" i="2"/>
  <c r="J841" i="2"/>
  <c r="J791" i="2"/>
  <c r="J795" i="2"/>
  <c r="J838" i="2"/>
  <c r="J846" i="2"/>
  <c r="J877" i="2"/>
  <c r="E897" i="2"/>
  <c r="F787" i="2"/>
  <c r="J792" i="2"/>
  <c r="J796" i="2"/>
  <c r="F799" i="2"/>
  <c r="J799" i="2" s="1"/>
  <c r="F803" i="2"/>
  <c r="J803" i="2" s="1"/>
  <c r="F807" i="2"/>
  <c r="J807" i="2" s="1"/>
  <c r="F830" i="2"/>
  <c r="F834" i="2"/>
  <c r="J834" i="2" s="1"/>
  <c r="J835" i="2"/>
  <c r="J839" i="2"/>
  <c r="F842" i="2"/>
  <c r="J842" i="2" s="1"/>
  <c r="J843" i="2"/>
  <c r="J847" i="2"/>
  <c r="F850" i="2"/>
  <c r="J851" i="2"/>
  <c r="F873" i="2"/>
  <c r="J874" i="2"/>
  <c r="J878" i="2"/>
  <c r="F881" i="2"/>
  <c r="J881" i="2" s="1"/>
  <c r="J882" i="2"/>
  <c r="F885" i="2"/>
  <c r="J886" i="2"/>
  <c r="F889" i="2"/>
  <c r="J890" i="2"/>
  <c r="F893" i="2"/>
  <c r="J893" i="2" s="1"/>
  <c r="J894" i="2"/>
  <c r="E811" i="2"/>
  <c r="J850" i="2"/>
  <c r="J789" i="2"/>
  <c r="J793" i="2"/>
  <c r="J797" i="2"/>
  <c r="J801" i="2"/>
  <c r="J805" i="2"/>
  <c r="J809" i="2"/>
  <c r="I810" i="2"/>
  <c r="I811" i="2" s="1"/>
  <c r="J832" i="2"/>
  <c r="J836" i="2"/>
  <c r="J840" i="2"/>
  <c r="J844" i="2"/>
  <c r="I853" i="2"/>
  <c r="I854" i="2" s="1"/>
  <c r="I896" i="2"/>
  <c r="J896" i="2" s="1"/>
  <c r="J720" i="2"/>
  <c r="F768" i="2"/>
  <c r="J747" i="2"/>
  <c r="J755" i="2"/>
  <c r="J763" i="2"/>
  <c r="F728" i="2"/>
  <c r="J722" i="2"/>
  <c r="J744" i="2"/>
  <c r="I768" i="2"/>
  <c r="J749" i="2"/>
  <c r="J757" i="2"/>
  <c r="J765" i="2"/>
  <c r="J704" i="2"/>
  <c r="I728" i="2"/>
  <c r="J728" i="2" s="1"/>
  <c r="J719" i="2"/>
  <c r="J724" i="2"/>
  <c r="J727" i="2"/>
  <c r="J746" i="2"/>
  <c r="J751" i="2"/>
  <c r="J754" i="2"/>
  <c r="J759" i="2"/>
  <c r="J762" i="2"/>
  <c r="J767" i="2"/>
  <c r="H768" i="2"/>
  <c r="H728" i="2"/>
  <c r="J631" i="2"/>
  <c r="J635" i="2"/>
  <c r="J639" i="2"/>
  <c r="J643" i="2"/>
  <c r="I646" i="2"/>
  <c r="J634" i="2"/>
  <c r="J638" i="2"/>
  <c r="J642" i="2"/>
  <c r="J664" i="2"/>
  <c r="J624" i="2"/>
  <c r="H646" i="2"/>
  <c r="F628" i="2"/>
  <c r="J628" i="2" s="1"/>
  <c r="J629" i="2"/>
  <c r="F632" i="2"/>
  <c r="J632" i="2" s="1"/>
  <c r="J633" i="2"/>
  <c r="F636" i="2"/>
  <c r="J636" i="2" s="1"/>
  <c r="J637" i="2"/>
  <c r="F640" i="2"/>
  <c r="J640" i="2" s="1"/>
  <c r="J641" i="2"/>
  <c r="F644" i="2"/>
  <c r="J644" i="2" s="1"/>
  <c r="F665" i="2"/>
  <c r="J666" i="2"/>
  <c r="F669" i="2"/>
  <c r="J669" i="2" s="1"/>
  <c r="J670" i="2"/>
  <c r="F673" i="2"/>
  <c r="J673" i="2" s="1"/>
  <c r="F677" i="2"/>
  <c r="J677" i="2" s="1"/>
  <c r="F681" i="2"/>
  <c r="J681" i="2" s="1"/>
  <c r="F685" i="2"/>
  <c r="J685" i="2" s="1"/>
  <c r="I687" i="2"/>
  <c r="I688" i="2" s="1"/>
  <c r="J622" i="2"/>
  <c r="J626" i="2"/>
  <c r="J630" i="2"/>
  <c r="F645" i="2"/>
  <c r="J645" i="2" s="1"/>
  <c r="J667" i="2"/>
  <c r="J671" i="2"/>
  <c r="J675" i="2"/>
  <c r="J679" i="2"/>
  <c r="J683" i="2"/>
  <c r="F687" i="2"/>
  <c r="J371" i="2"/>
  <c r="J414" i="2"/>
  <c r="J418" i="2"/>
  <c r="F367" i="2"/>
  <c r="F375" i="2"/>
  <c r="J375" i="2" s="1"/>
  <c r="F379" i="2"/>
  <c r="J379" i="2" s="1"/>
  <c r="F383" i="2"/>
  <c r="J383" i="2" s="1"/>
  <c r="F387" i="2"/>
  <c r="E388" i="2"/>
  <c r="F410" i="2"/>
  <c r="J410" i="2" s="1"/>
  <c r="J420" i="2"/>
  <c r="J423" i="2"/>
  <c r="J454" i="2"/>
  <c r="J462" i="2"/>
  <c r="J493" i="2"/>
  <c r="J495" i="2"/>
  <c r="J502" i="2"/>
  <c r="J365" i="2"/>
  <c r="J369" i="2"/>
  <c r="J373" i="2"/>
  <c r="J377" i="2"/>
  <c r="J381" i="2"/>
  <c r="J385" i="2"/>
  <c r="J408" i="2"/>
  <c r="J412" i="2"/>
  <c r="J416" i="2"/>
  <c r="J426" i="2"/>
  <c r="E431" i="2"/>
  <c r="F430" i="2"/>
  <c r="J457" i="2"/>
  <c r="J466" i="2"/>
  <c r="F471" i="2"/>
  <c r="J471" i="2" s="1"/>
  <c r="E474" i="2"/>
  <c r="J504" i="2"/>
  <c r="J507" i="2"/>
  <c r="I387" i="2"/>
  <c r="I388" i="2" s="1"/>
  <c r="F421" i="2"/>
  <c r="J421" i="2" s="1"/>
  <c r="J424" i="2"/>
  <c r="J427" i="2"/>
  <c r="H431" i="2"/>
  <c r="I430" i="2"/>
  <c r="J450" i="2"/>
  <c r="J455" i="2"/>
  <c r="J458" i="2"/>
  <c r="J463" i="2"/>
  <c r="J465" i="2"/>
  <c r="J470" i="2"/>
  <c r="H474" i="2"/>
  <c r="I473" i="2"/>
  <c r="J473" i="2" s="1"/>
  <c r="J498" i="2"/>
  <c r="J500" i="2"/>
  <c r="J546" i="2"/>
  <c r="J505" i="2"/>
  <c r="F508" i="2"/>
  <c r="J509" i="2"/>
  <c r="F512" i="2"/>
  <c r="J512" i="2" s="1"/>
  <c r="F516" i="2"/>
  <c r="E517" i="2"/>
  <c r="F539" i="2"/>
  <c r="J539" i="2" s="1"/>
  <c r="F543" i="2"/>
  <c r="F547" i="2"/>
  <c r="J547" i="2" s="1"/>
  <c r="F551" i="2"/>
  <c r="J551" i="2" s="1"/>
  <c r="F555" i="2"/>
  <c r="J555" i="2" s="1"/>
  <c r="F559" i="2"/>
  <c r="E560" i="2"/>
  <c r="F582" i="2"/>
  <c r="F586" i="2"/>
  <c r="J586" i="2" s="1"/>
  <c r="F590" i="2"/>
  <c r="J590" i="2" s="1"/>
  <c r="F594" i="2"/>
  <c r="J594" i="2" s="1"/>
  <c r="F598" i="2"/>
  <c r="J598" i="2" s="1"/>
  <c r="F602" i="2"/>
  <c r="E603" i="2"/>
  <c r="J506" i="2"/>
  <c r="J510" i="2"/>
  <c r="J514" i="2"/>
  <c r="J537" i="2"/>
  <c r="J541" i="2"/>
  <c r="J545" i="2"/>
  <c r="J549" i="2"/>
  <c r="J553" i="2"/>
  <c r="J557" i="2"/>
  <c r="J580" i="2"/>
  <c r="J584" i="2"/>
  <c r="J588" i="2"/>
  <c r="J592" i="2"/>
  <c r="J596" i="2"/>
  <c r="J600" i="2"/>
  <c r="J464" i="2"/>
  <c r="J468" i="2"/>
  <c r="J472" i="2"/>
  <c r="J499" i="2"/>
  <c r="I516" i="2"/>
  <c r="I559" i="2"/>
  <c r="I560" i="2" s="1"/>
  <c r="I602" i="2"/>
  <c r="I86" i="2"/>
  <c r="I43" i="2"/>
  <c r="I130" i="2"/>
  <c r="J19" i="2"/>
  <c r="J23" i="2"/>
  <c r="J31" i="2"/>
  <c r="F173" i="2"/>
  <c r="J149" i="2"/>
  <c r="J162" i="2"/>
  <c r="I259" i="2"/>
  <c r="I173" i="2"/>
  <c r="J192" i="2"/>
  <c r="J212" i="2"/>
  <c r="I302" i="2"/>
  <c r="I345" i="2"/>
  <c r="I216" i="2"/>
  <c r="J173" i="2" l="1"/>
  <c r="J216" i="2"/>
  <c r="F517" i="2"/>
  <c r="J345" i="2"/>
  <c r="J602" i="2"/>
  <c r="J687" i="2"/>
  <c r="J302" i="2"/>
  <c r="J259" i="2"/>
  <c r="J86" i="2"/>
  <c r="J130" i="2"/>
  <c r="J43" i="2"/>
  <c r="J508" i="2"/>
  <c r="F603" i="2"/>
  <c r="F811" i="2"/>
  <c r="F388" i="2"/>
  <c r="J387" i="2"/>
  <c r="J516" i="2"/>
  <c r="J559" i="2"/>
  <c r="F560" i="2"/>
  <c r="I603" i="2"/>
  <c r="J430" i="2"/>
  <c r="J367" i="2"/>
  <c r="F688" i="2"/>
  <c r="J688" i="2" s="1"/>
  <c r="F1211" i="2"/>
  <c r="J1211" i="2" s="1"/>
  <c r="J1053" i="2"/>
  <c r="J1295" i="2"/>
  <c r="J1092" i="2"/>
  <c r="J951" i="2"/>
  <c r="I975" i="2"/>
  <c r="J975" i="2" s="1"/>
  <c r="I936" i="2"/>
  <c r="J912" i="2"/>
  <c r="F936" i="2"/>
  <c r="F1171" i="2"/>
  <c r="J1171" i="2" s="1"/>
  <c r="J1147" i="2"/>
  <c r="F897" i="2"/>
  <c r="J787" i="2"/>
  <c r="F854" i="2"/>
  <c r="I897" i="2"/>
  <c r="J873" i="2"/>
  <c r="J768" i="2"/>
  <c r="F646" i="2"/>
  <c r="J646" i="2" s="1"/>
  <c r="J665" i="2"/>
  <c r="I474" i="2"/>
  <c r="F474" i="2"/>
  <c r="I517" i="2"/>
  <c r="J543" i="2"/>
  <c r="F431" i="2"/>
  <c r="I431" i="2"/>
  <c r="J582" i="2"/>
  <c r="J936" i="2" l="1"/>
</calcChain>
</file>

<file path=xl/sharedStrings.xml><?xml version="1.0" encoding="utf-8"?>
<sst xmlns="http://schemas.openxmlformats.org/spreadsheetml/2006/main" count="1111" uniqueCount="128">
  <si>
    <t>(наименование предприятия)</t>
  </si>
  <si>
    <t xml:space="preserve">             ПС 35/10 кВ ГПП                  </t>
  </si>
  <si>
    <t>(наименование ПС)</t>
  </si>
  <si>
    <t xml:space="preserve">                         Секция 2                                     </t>
  </si>
  <si>
    <t>(наименование присоединения)</t>
  </si>
  <si>
    <t>___________________________________</t>
  </si>
  <si>
    <t>(наименование потребителя фидера)</t>
  </si>
  <si>
    <t>ПРОТОКОЛ</t>
  </si>
  <si>
    <t>за 21 июня 2023г.</t>
  </si>
  <si>
    <t>Время записи (время моск,)</t>
  </si>
  <si>
    <t>Показания вольтметра</t>
  </si>
  <si>
    <t>Счётчик акт, энергии, кВт</t>
  </si>
  <si>
    <t>Счётчик акт, энергии, кВар</t>
  </si>
  <si>
    <t>tg</t>
  </si>
  <si>
    <t>Кр=20000</t>
  </si>
  <si>
    <t>1с</t>
  </si>
  <si>
    <t>2с</t>
  </si>
  <si>
    <t>показ, счёт,</t>
  </si>
  <si>
    <t>разн, показ,</t>
  </si>
  <si>
    <t>ср,час, нагрузка</t>
  </si>
  <si>
    <t>х</t>
  </si>
  <si>
    <t>0-24</t>
  </si>
  <si>
    <t>*</t>
  </si>
  <si>
    <t xml:space="preserve">                         Секция 1                                     </t>
  </si>
  <si>
    <t xml:space="preserve">           ПС 110/10 кВ «Западная»</t>
  </si>
  <si>
    <t>Счётчик реакт, энергии, кВар</t>
  </si>
  <si>
    <t>Т-1-25</t>
  </si>
  <si>
    <t>Кр=44000</t>
  </si>
  <si>
    <t xml:space="preserve"> </t>
  </si>
  <si>
    <t xml:space="preserve">                       ПС 110/10 кВ «Западная»</t>
  </si>
  <si>
    <t>Т-2-25</t>
  </si>
  <si>
    <t>Т-2</t>
  </si>
  <si>
    <t xml:space="preserve">           ПС 110/10 кВ «Урожайная»</t>
  </si>
  <si>
    <t xml:space="preserve">             ПС 110/10 кВ «Урожайная»</t>
  </si>
  <si>
    <t>Т-1</t>
  </si>
  <si>
    <t xml:space="preserve">             ПС 110/10 кВ «Ресурсная»</t>
  </si>
  <si>
    <t>Кр=22000</t>
  </si>
  <si>
    <t>ООО "КЭнК"</t>
  </si>
  <si>
    <t>ПС "Пионерная" 110/10 кВ"</t>
  </si>
  <si>
    <t>ВВОД Т 1-10</t>
  </si>
  <si>
    <t>записей показаний счёчиков активной и реактивной энергии и вольтметров</t>
  </si>
  <si>
    <t>за "21" июня 2023 г.</t>
  </si>
  <si>
    <t>Время записи (время моск.)</t>
  </si>
  <si>
    <t>Счётчик акт. энергии, кВт</t>
  </si>
  <si>
    <t>Счётчик реакт. энергии, кВар</t>
  </si>
  <si>
    <t>Ка=</t>
  </si>
  <si>
    <t>Кр=</t>
  </si>
  <si>
    <t>показ. счёт.</t>
  </si>
  <si>
    <t>разн. показ.</t>
  </si>
  <si>
    <t>ср.час. нагрузка</t>
  </si>
  <si>
    <t>ВВОД Т 2-10</t>
  </si>
  <si>
    <t>ПС "Парковая" 35/10 кВ"</t>
  </si>
  <si>
    <t>записей показаний счёчиков активной и реактивной энергии и вольтметров 
за 21 июня 2017г.</t>
  </si>
  <si>
    <t>ПС "ППШ" 35/10 кВ"</t>
  </si>
  <si>
    <t>ПС "Дальние горы" 35/6 кВ"</t>
  </si>
  <si>
    <t>35-К-23</t>
  </si>
  <si>
    <t>за "21" июня 2023г.</t>
  </si>
  <si>
    <t>35-К-24</t>
  </si>
  <si>
    <t>ПС "Осинниковская-городская" 35/6 кВ"</t>
  </si>
  <si>
    <t>ВЛ-35 С-3</t>
  </si>
  <si>
    <t>время 
записи
(моск)</t>
  </si>
  <si>
    <t>счетчик активной энергии К=</t>
  </si>
  <si>
    <t>счетчик реактивной энергии К=</t>
  </si>
  <si>
    <t>tg F=Q/P</t>
  </si>
  <si>
    <t>I</t>
  </si>
  <si>
    <t>II</t>
  </si>
  <si>
    <t>показание
счетчика</t>
  </si>
  <si>
    <t>разные
показания</t>
  </si>
  <si>
    <t>среднечас.
Нагр. (кВт)</t>
  </si>
  <si>
    <t>среднечас.
Нагр. (кВар)</t>
  </si>
  <si>
    <t>ВЛ-35 С-4</t>
  </si>
  <si>
    <t>110/35/6 кВ Макаракская</t>
  </si>
  <si>
    <t>Ф-35-ТК</t>
  </si>
  <si>
    <t>________35/6 кВ Комсомольская_______</t>
  </si>
  <si>
    <t>Ф-35-ТБ</t>
  </si>
  <si>
    <t>________35/6 кВ Берикульская_______</t>
  </si>
  <si>
    <t>35/6 кВ Кайчакская</t>
  </si>
  <si>
    <t>Ф-35-Т-2Б</t>
  </si>
  <si>
    <t>ПС-110/35/6 Зеленая</t>
  </si>
  <si>
    <t>ф. 35 кВ Утуя-1.</t>
  </si>
  <si>
    <t xml:space="preserve">   ПС-35/6 Каритшал, ПС-35/6 Утуя</t>
  </si>
  <si>
    <t>записей показаний счетчиков активной и реактивной энергии и вольтметров 
за " 21 " июня 2023 г.</t>
  </si>
  <si>
    <t>Счётчик активной энергии</t>
  </si>
  <si>
    <t>Счётчик реактивной энергии</t>
  </si>
  <si>
    <t>К =1400</t>
  </si>
  <si>
    <t>К =14000</t>
  </si>
  <si>
    <t>1 с</t>
  </si>
  <si>
    <t>2 с</t>
  </si>
  <si>
    <t>показ. 
счет.</t>
  </si>
  <si>
    <t>разн. 
показ.</t>
  </si>
  <si>
    <t>ф.35 кВ Утуя-2 .</t>
  </si>
  <si>
    <t xml:space="preserve"> ПС-35/6 Каритшал, ПС-35/6 Утуя</t>
  </si>
  <si>
    <t>ПС 110/35/6 "Зеленая"</t>
  </si>
  <si>
    <t xml:space="preserve"> ф.35 кВ Зеленая-Ключевая I цепь с отпайками</t>
  </si>
  <si>
    <t xml:space="preserve">   ПС-35/6 Спорткомплекс, 
ПС-35/6 Ключевая, ПС-35/6 Снежная</t>
  </si>
  <si>
    <t>ПС 110/35/6 "Шерегеш-1"</t>
  </si>
  <si>
    <t xml:space="preserve">     ф.35 кВ Шерегеш-1-Ключевая II</t>
  </si>
  <si>
    <t>ПС-35/6 Спорткомплекс,
ПС-35/6 Ключевая, ПС-35/6 Снежная</t>
  </si>
  <si>
    <t>ПС 110 кВ Таштагольская</t>
  </si>
  <si>
    <t xml:space="preserve">  ВЛ 35 кВ ф.35-Л-9-Спасск</t>
  </si>
  <si>
    <t>ПС 35 кВ Спасская, ПС 35 кВ Коура, 
ПС 35 кВ Талон, ПС 35 кВ Талон-2,
ПС 35 кВ Майск, ПС 35 кВ Чулеш</t>
  </si>
  <si>
    <t xml:space="preserve">  ВЛ 35 кВ Л-5-Туманная</t>
  </si>
  <si>
    <t xml:space="preserve">   ПС 35 кВ Туманная</t>
  </si>
  <si>
    <t xml:space="preserve">  ВЛ 35 кВ Л-10-Туманная</t>
  </si>
  <si>
    <t>записей показаний счетчиков активной и реактивной энергии и вольтметров 
за " 21 " июня 2021 г.</t>
  </si>
  <si>
    <t>ПС 110 кВ Темирская</t>
  </si>
  <si>
    <t xml:space="preserve">  ВЛ 35 кВ М-11</t>
  </si>
  <si>
    <t xml:space="preserve">   ПС 35 кВ Сухаринка</t>
  </si>
  <si>
    <t>К =40</t>
  </si>
  <si>
    <t xml:space="preserve">  ПС 110/35/6 кВ "Тяговая" </t>
  </si>
  <si>
    <t>__Ф.1-35__</t>
  </si>
  <si>
    <t>1 секция ПС 35/10 "Украинская"</t>
  </si>
  <si>
    <t>записей показаний счетчиков активной и реактивной энергии и вольтметров 
за "21" июня 2023 г.</t>
  </si>
  <si>
    <t>Счетчик акт. энергии, кВт</t>
  </si>
  <si>
    <t>Счетчик реакт. энергии, кВар</t>
  </si>
  <si>
    <t>Кр=10500</t>
  </si>
  <si>
    <t>показ. счет.</t>
  </si>
  <si>
    <t xml:space="preserve"> ПС 110/35/6 кВ "Тяговая" </t>
  </si>
  <si>
    <t>_Ф.2-35_</t>
  </si>
  <si>
    <t>2 секция ПС 35/10 "Украинская"</t>
  </si>
  <si>
    <t>«Энергосеть г. Юрга</t>
  </si>
  <si>
    <t xml:space="preserve">ООО «КЭнК»                 </t>
  </si>
  <si>
    <t>"Энергосеть г. Белово"</t>
  </si>
  <si>
    <t>"Энергосеть г. Киселёвска"</t>
  </si>
  <si>
    <t>"Энергосеть Тисульского района"</t>
  </si>
  <si>
    <t>"Энергосеть г. Таштагола"</t>
  </si>
  <si>
    <t>"Энергосеть г. Анжеро-Судженска"</t>
  </si>
  <si>
    <t xml:space="preserve">записей показаний счётчиков активной и реактивной энергии и вольтметров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</si>
</sst>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17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2"/>
      </bottom>
      <diagonal/>
    </border>
    <border>
      <left/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2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1" fillId="0" borderId="0"/>
    <xf numFmtId="0" fontId="2" fillId="0" borderId="0"/>
    <xf numFmtId="0" fontId="14" fillId="0" borderId="0"/>
  </cellStyleXfs>
  <cellXfs count="518">
    <xf numFmtId="0" fontId="0" fillId="0" borderId="0" xfId="0"/>
    <xf numFmtId="0" fontId="11" fillId="0" borderId="0" xfId="1" applyNumberFormat="1" applyFont="1" applyFill="1" applyBorder="1" applyAlignment="1" applyProtection="1">
      <alignment horizontal="left" vertical="top" wrapText="1"/>
    </xf>
    <xf numFmtId="164" fontId="2" fillId="0" borderId="51" xfId="1" applyNumberFormat="1" applyFont="1" applyFill="1" applyBorder="1" applyAlignment="1">
      <alignment horizontal="center" wrapText="1"/>
    </xf>
    <xf numFmtId="164" fontId="2" fillId="0" borderId="14" xfId="1" applyNumberFormat="1" applyFont="1" applyFill="1" applyBorder="1" applyAlignment="1">
      <alignment horizontal="center" wrapText="1"/>
    </xf>
    <xf numFmtId="0" fontId="2" fillId="0" borderId="0" xfId="9" applyFont="1" applyFill="1"/>
    <xf numFmtId="0" fontId="7" fillId="0" borderId="24" xfId="9" applyFont="1" applyFill="1" applyBorder="1" applyAlignment="1">
      <alignment vertical="center" wrapText="1"/>
    </xf>
    <xf numFmtId="0" fontId="7" fillId="0" borderId="106" xfId="9" applyFont="1" applyFill="1" applyBorder="1" applyAlignment="1">
      <alignment horizontal="center" vertical="center" wrapText="1"/>
    </xf>
    <xf numFmtId="0" fontId="2" fillId="0" borderId="107" xfId="9" applyFont="1" applyFill="1" applyBorder="1" applyAlignment="1">
      <alignment horizontal="center" vertical="center" wrapText="1"/>
    </xf>
    <xf numFmtId="0" fontId="2" fillId="0" borderId="12" xfId="9" applyFont="1" applyFill="1" applyBorder="1" applyAlignment="1">
      <alignment horizontal="center" vertical="center" wrapText="1"/>
    </xf>
    <xf numFmtId="0" fontId="7" fillId="0" borderId="101" xfId="9" applyFont="1" applyFill="1" applyBorder="1" applyAlignment="1">
      <alignment horizontal="center" vertical="center" wrapText="1"/>
    </xf>
    <xf numFmtId="0" fontId="7" fillId="0" borderId="12" xfId="9" applyFont="1" applyFill="1" applyBorder="1" applyAlignment="1">
      <alignment horizontal="center" vertical="center" wrapText="1"/>
    </xf>
    <xf numFmtId="0" fontId="7" fillId="0" borderId="109" xfId="9" applyFont="1" applyFill="1" applyBorder="1" applyAlignment="1">
      <alignment horizontal="center" vertical="center" wrapText="1"/>
    </xf>
    <xf numFmtId="0" fontId="2" fillId="0" borderId="106" xfId="9" applyFont="1" applyFill="1" applyBorder="1" applyAlignment="1">
      <alignment horizontal="center" vertical="center" wrapText="1"/>
    </xf>
    <xf numFmtId="0" fontId="2" fillId="0" borderId="109" xfId="9" applyFont="1" applyFill="1" applyBorder="1" applyAlignment="1">
      <alignment horizontal="center" vertical="center" wrapText="1"/>
    </xf>
    <xf numFmtId="0" fontId="2" fillId="0" borderId="43" xfId="9" applyFont="1" applyFill="1" applyBorder="1" applyAlignment="1">
      <alignment horizontal="center" vertical="center" wrapText="1"/>
    </xf>
    <xf numFmtId="0" fontId="7" fillId="0" borderId="110" xfId="9" applyFont="1" applyFill="1" applyBorder="1" applyAlignment="1">
      <alignment horizontal="center" vertical="center" wrapText="1"/>
    </xf>
    <xf numFmtId="0" fontId="7" fillId="0" borderId="25" xfId="9" applyFont="1" applyFill="1" applyBorder="1" applyAlignment="1">
      <alignment horizontal="center" vertical="center" wrapText="1"/>
    </xf>
    <xf numFmtId="0" fontId="7" fillId="0" borderId="29" xfId="9" applyFont="1" applyFill="1" applyBorder="1" applyAlignment="1">
      <alignment horizontal="center" vertical="center" wrapText="1"/>
    </xf>
    <xf numFmtId="0" fontId="7" fillId="0" borderId="27" xfId="9" applyFont="1" applyFill="1" applyBorder="1" applyAlignment="1">
      <alignment horizontal="center" vertical="center" wrapText="1"/>
    </xf>
    <xf numFmtId="2" fontId="7" fillId="0" borderId="2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>
      <alignment horizontal="center" vertical="center" wrapText="1"/>
    </xf>
    <xf numFmtId="2" fontId="7" fillId="0" borderId="0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/>
    <xf numFmtId="0" fontId="7" fillId="0" borderId="111" xfId="9" applyFont="1" applyFill="1" applyBorder="1" applyAlignment="1">
      <alignment horizontal="center" vertical="center" wrapText="1"/>
    </xf>
    <xf numFmtId="0" fontId="7" fillId="0" borderId="39" xfId="9" applyFont="1" applyFill="1" applyBorder="1" applyAlignment="1">
      <alignment horizontal="center" vertical="center" wrapText="1"/>
    </xf>
    <xf numFmtId="0" fontId="7" fillId="0" borderId="82" xfId="9" applyFont="1" applyFill="1" applyBorder="1" applyAlignment="1">
      <alignment horizontal="center" vertical="center" wrapText="1"/>
    </xf>
    <xf numFmtId="0" fontId="7" fillId="0" borderId="107" xfId="9" applyFont="1" applyFill="1" applyBorder="1" applyAlignment="1">
      <alignment horizontal="center" vertical="center" wrapText="1"/>
    </xf>
    <xf numFmtId="2" fontId="7" fillId="0" borderId="24" xfId="9" applyNumberFormat="1" applyFont="1" applyFill="1" applyBorder="1" applyAlignment="1">
      <alignment horizontal="center" vertical="center" wrapText="1"/>
    </xf>
    <xf numFmtId="2" fontId="7" fillId="0" borderId="28" xfId="9" applyNumberFormat="1" applyFont="1" applyFill="1" applyBorder="1" applyAlignment="1">
      <alignment horizontal="center" vertical="center" wrapText="1"/>
    </xf>
    <xf numFmtId="0" fontId="2" fillId="0" borderId="108" xfId="9" applyFont="1" applyFill="1" applyBorder="1" applyAlignment="1"/>
    <xf numFmtId="0" fontId="2" fillId="0" borderId="54" xfId="9" applyFont="1" applyFill="1" applyBorder="1" applyAlignment="1">
      <alignment horizontal="center" vertical="center" wrapText="1"/>
    </xf>
    <xf numFmtId="1" fontId="2" fillId="0" borderId="109" xfId="9" applyNumberFormat="1" applyFont="1" applyFill="1" applyBorder="1" applyAlignment="1">
      <alignment horizontal="center" vertical="center" wrapText="1"/>
    </xf>
    <xf numFmtId="2" fontId="2" fillId="0" borderId="109" xfId="9" applyNumberFormat="1" applyFont="1" applyFill="1" applyBorder="1" applyAlignment="1">
      <alignment horizontal="center" vertical="center" wrapText="1"/>
    </xf>
    <xf numFmtId="0" fontId="2" fillId="0" borderId="57" xfId="9" applyFont="1" applyFill="1" applyBorder="1" applyAlignment="1">
      <alignment horizontal="center" vertical="center" wrapText="1"/>
    </xf>
    <xf numFmtId="1" fontId="2" fillId="0" borderId="110" xfId="9" applyNumberFormat="1" applyFont="1" applyFill="1" applyBorder="1" applyAlignment="1">
      <alignment horizontal="center" vertical="center" wrapText="1"/>
    </xf>
    <xf numFmtId="0" fontId="2" fillId="0" borderId="110" xfId="9" applyFont="1" applyFill="1" applyBorder="1" applyAlignment="1">
      <alignment horizontal="center" vertical="center" wrapText="1"/>
    </xf>
    <xf numFmtId="2" fontId="2" fillId="0" borderId="110" xfId="9" applyNumberFormat="1" applyFont="1" applyFill="1" applyBorder="1" applyAlignment="1">
      <alignment horizontal="center" vertical="center" wrapText="1"/>
    </xf>
    <xf numFmtId="0" fontId="2" fillId="0" borderId="25" xfId="9" applyFont="1" applyFill="1" applyBorder="1" applyAlignment="1">
      <alignment horizontal="center" vertical="center" wrapText="1"/>
    </xf>
    <xf numFmtId="0" fontId="2" fillId="0" borderId="0" xfId="9" applyFont="1" applyFill="1" applyBorder="1" applyAlignment="1">
      <alignment horizontal="center" vertical="center" wrapText="1"/>
    </xf>
    <xf numFmtId="0" fontId="7" fillId="0" borderId="50" xfId="9" applyFont="1" applyFill="1" applyBorder="1" applyAlignment="1">
      <alignment horizontal="center" vertical="center" wrapText="1"/>
    </xf>
    <xf numFmtId="1" fontId="2" fillId="0" borderId="84" xfId="9" applyNumberFormat="1" applyFont="1" applyFill="1" applyBorder="1" applyAlignment="1">
      <alignment horizontal="center" vertical="center" wrapText="1"/>
    </xf>
    <xf numFmtId="0" fontId="2" fillId="0" borderId="18" xfId="9" applyFont="1" applyFill="1" applyBorder="1" applyAlignment="1">
      <alignment horizontal="center" vertical="center" wrapText="1"/>
    </xf>
    <xf numFmtId="0" fontId="2" fillId="0" borderId="84" xfId="9" applyFont="1" applyFill="1" applyBorder="1" applyAlignment="1">
      <alignment horizontal="center" vertical="center" wrapText="1"/>
    </xf>
    <xf numFmtId="2" fontId="2" fillId="0" borderId="43" xfId="9" applyNumberFormat="1" applyFont="1" applyFill="1" applyBorder="1" applyAlignment="1">
      <alignment horizontal="center" vertical="center" wrapText="1"/>
    </xf>
    <xf numFmtId="1" fontId="2" fillId="0" borderId="112" xfId="9" applyNumberFormat="1" applyFont="1" applyFill="1" applyBorder="1" applyAlignment="1">
      <alignment horizontal="center" vertical="center" wrapText="1"/>
    </xf>
    <xf numFmtId="0" fontId="2" fillId="0" borderId="113" xfId="9" applyFont="1" applyFill="1" applyBorder="1" applyAlignment="1">
      <alignment horizontal="center" vertical="center" wrapText="1"/>
    </xf>
    <xf numFmtId="0" fontId="2" fillId="0" borderId="86" xfId="9" applyFont="1" applyFill="1" applyBorder="1" applyAlignment="1">
      <alignment horizontal="center" vertical="center" wrapText="1"/>
    </xf>
    <xf numFmtId="2" fontId="2" fillId="0" borderId="58" xfId="9" applyNumberFormat="1" applyFont="1" applyFill="1" applyBorder="1" applyAlignment="1">
      <alignment horizontal="center" vertical="center" wrapText="1"/>
    </xf>
    <xf numFmtId="0" fontId="7" fillId="0" borderId="26" xfId="9" applyFont="1" applyFill="1" applyBorder="1" applyAlignment="1">
      <alignment horizontal="center" vertical="center" wrapText="1"/>
    </xf>
    <xf numFmtId="0" fontId="2" fillId="0" borderId="29" xfId="9" applyFont="1" applyFill="1" applyBorder="1" applyAlignment="1">
      <alignment horizontal="center" vertical="center" wrapText="1"/>
    </xf>
    <xf numFmtId="0" fontId="2" fillId="0" borderId="0" xfId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2" fillId="0" borderId="0" xfId="1" applyFill="1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164" fontId="2" fillId="0" borderId="14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8" fillId="0" borderId="0" xfId="2" applyFill="1"/>
    <xf numFmtId="0" fontId="8" fillId="0" borderId="0" xfId="3" applyFill="1"/>
    <xf numFmtId="0" fontId="8" fillId="0" borderId="0" xfId="4" applyFill="1"/>
    <xf numFmtId="0" fontId="7" fillId="0" borderId="16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7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164" fontId="2" fillId="0" borderId="20" xfId="1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164" fontId="2" fillId="0" borderId="16" xfId="1" applyNumberFormat="1" applyFont="1" applyFill="1" applyBorder="1" applyAlignment="1">
      <alignment horizontal="center" vertical="center" wrapText="1"/>
    </xf>
    <xf numFmtId="0" fontId="2" fillId="0" borderId="22" xfId="1" applyFill="1" applyBorder="1"/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2" fontId="7" fillId="0" borderId="26" xfId="1" applyNumberFormat="1" applyFont="1" applyFill="1" applyBorder="1" applyAlignment="1">
      <alignment horizontal="center" vertical="center" wrapText="1"/>
    </xf>
    <xf numFmtId="1" fontId="7" fillId="0" borderId="27" xfId="1" applyNumberFormat="1" applyFont="1" applyFill="1" applyBorder="1" applyAlignment="1">
      <alignment horizontal="center" vertical="center" wrapText="1"/>
    </xf>
    <xf numFmtId="2" fontId="7" fillId="0" borderId="28" xfId="1" applyNumberFormat="1" applyFont="1" applyFill="1" applyBorder="1" applyAlignment="1">
      <alignment horizontal="center" vertical="center" wrapText="1"/>
    </xf>
    <xf numFmtId="1" fontId="7" fillId="0" borderId="25" xfId="1" applyNumberFormat="1" applyFont="1" applyFill="1" applyBorder="1" applyAlignment="1">
      <alignment horizontal="center" vertical="center" wrapText="1"/>
    </xf>
    <xf numFmtId="164" fontId="7" fillId="0" borderId="29" xfId="1" applyNumberFormat="1" applyFont="1" applyFill="1" applyBorder="1" applyAlignment="1">
      <alignment horizontal="center" vertical="center" wrapText="1"/>
    </xf>
    <xf numFmtId="1" fontId="2" fillId="0" borderId="0" xfId="1" applyNumberFormat="1" applyFill="1"/>
    <xf numFmtId="0" fontId="2" fillId="0" borderId="0" xfId="1" applyFont="1" applyFill="1"/>
    <xf numFmtId="164" fontId="2" fillId="0" borderId="38" xfId="1" applyNumberFormat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8" fillId="0" borderId="0" xfId="5" applyFill="1"/>
    <xf numFmtId="0" fontId="8" fillId="0" borderId="0" xfId="6" applyFill="1"/>
    <xf numFmtId="0" fontId="8" fillId="0" borderId="0" xfId="7" applyFill="1"/>
    <xf numFmtId="164" fontId="2" fillId="0" borderId="42" xfId="1" applyNumberFormat="1" applyFont="1" applyFill="1" applyBorder="1" applyAlignment="1">
      <alignment horizontal="center" vertical="center" wrapText="1"/>
    </xf>
    <xf numFmtId="0" fontId="9" fillId="0" borderId="43" xfId="6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 wrapText="1"/>
    </xf>
    <xf numFmtId="0" fontId="9" fillId="0" borderId="43" xfId="7" applyFont="1" applyFill="1" applyBorder="1" applyAlignment="1">
      <alignment horizontal="center"/>
    </xf>
    <xf numFmtId="164" fontId="2" fillId="0" borderId="44" xfId="1" applyNumberFormat="1" applyFont="1" applyFill="1" applyBorder="1" applyAlignment="1">
      <alignment horizontal="center" vertical="center" wrapText="1"/>
    </xf>
    <xf numFmtId="164" fontId="2" fillId="0" borderId="45" xfId="1" applyNumberFormat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164" fontId="2" fillId="0" borderId="47" xfId="1" applyNumberFormat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1" fontId="7" fillId="0" borderId="26" xfId="1" applyNumberFormat="1" applyFont="1" applyFill="1" applyBorder="1" applyAlignment="1">
      <alignment horizontal="center" vertical="center" wrapText="1"/>
    </xf>
    <xf numFmtId="164" fontId="7" fillId="0" borderId="25" xfId="1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9" fillId="0" borderId="50" xfId="1" applyNumberFormat="1" applyFont="1" applyFill="1" applyBorder="1" applyAlignment="1">
      <alignment horizontal="center" vertical="center" wrapText="1"/>
    </xf>
    <xf numFmtId="164" fontId="2" fillId="0" borderId="51" xfId="1" applyNumberFormat="1" applyFont="1" applyFill="1" applyBorder="1" applyAlignment="1">
      <alignment horizontal="center" vertical="center" wrapText="1"/>
    </xf>
    <xf numFmtId="0" fontId="7" fillId="0" borderId="52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2" fontId="2" fillId="0" borderId="0" xfId="1" applyNumberForma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top" wrapText="1"/>
    </xf>
    <xf numFmtId="2" fontId="2" fillId="0" borderId="0" xfId="1" applyNumberFormat="1" applyFill="1"/>
    <xf numFmtId="1" fontId="9" fillId="0" borderId="18" xfId="1" applyNumberFormat="1" applyFont="1" applyFill="1" applyBorder="1" applyAlignment="1">
      <alignment horizontal="center" vertical="center" wrapText="1"/>
    </xf>
    <xf numFmtId="164" fontId="2" fillId="0" borderId="54" xfId="1" applyNumberFormat="1" applyFont="1" applyFill="1" applyBorder="1" applyAlignment="1">
      <alignment horizontal="center" vertical="center" wrapText="1"/>
    </xf>
    <xf numFmtId="1" fontId="2" fillId="0" borderId="43" xfId="1" applyNumberFormat="1" applyFont="1" applyFill="1" applyBorder="1" applyAlignment="1">
      <alignment horizontal="center" vertical="center" wrapText="1"/>
    </xf>
    <xf numFmtId="1" fontId="2" fillId="0" borderId="55" xfId="1" applyNumberFormat="1" applyFont="1" applyFill="1" applyBorder="1" applyAlignment="1">
      <alignment horizontal="center" vertical="center" wrapText="1"/>
    </xf>
    <xf numFmtId="164" fontId="2" fillId="0" borderId="21" xfId="1" applyNumberFormat="1" applyFont="1" applyFill="1" applyBorder="1" applyAlignment="1">
      <alignment horizontal="center" vertical="center" wrapText="1"/>
    </xf>
    <xf numFmtId="0" fontId="2" fillId="0" borderId="0" xfId="1" applyFill="1" applyAlignment="1"/>
    <xf numFmtId="0" fontId="8" fillId="0" borderId="0" xfId="8" applyFill="1"/>
    <xf numFmtId="0" fontId="2" fillId="0" borderId="0" xfId="1" applyFill="1" applyBorder="1" applyAlignment="1"/>
    <xf numFmtId="0" fontId="7" fillId="0" borderId="56" xfId="1" applyFont="1" applyFill="1" applyBorder="1" applyAlignment="1">
      <alignment horizontal="center" vertical="center" wrapText="1"/>
    </xf>
    <xf numFmtId="1" fontId="9" fillId="0" borderId="56" xfId="1" applyNumberFormat="1" applyFont="1" applyFill="1" applyBorder="1" applyAlignment="1">
      <alignment horizontal="center" vertical="center" wrapText="1"/>
    </xf>
    <xf numFmtId="164" fontId="2" fillId="0" borderId="57" xfId="1" applyNumberFormat="1" applyFont="1" applyFill="1" applyBorder="1" applyAlignment="1">
      <alignment horizontal="center" vertical="center" wrapText="1"/>
    </xf>
    <xf numFmtId="1" fontId="2" fillId="0" borderId="58" xfId="1" applyNumberFormat="1" applyFont="1" applyFill="1" applyBorder="1" applyAlignment="1">
      <alignment horizontal="center" vertical="center" wrapText="1"/>
    </xf>
    <xf numFmtId="164" fontId="2" fillId="0" borderId="59" xfId="1" applyNumberFormat="1" applyFont="1" applyFill="1" applyBorder="1" applyAlignment="1">
      <alignment horizontal="center" vertical="center" wrapText="1"/>
    </xf>
    <xf numFmtId="1" fontId="2" fillId="0" borderId="60" xfId="1" applyNumberFormat="1" applyFont="1" applyFill="1" applyBorder="1" applyAlignment="1">
      <alignment horizontal="center" vertical="center" wrapText="1"/>
    </xf>
    <xf numFmtId="164" fontId="2" fillId="0" borderId="61" xfId="1" applyNumberFormat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7" fillId="0" borderId="63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2" fontId="7" fillId="0" borderId="25" xfId="1" applyNumberFormat="1" applyFont="1" applyFill="1" applyBorder="1" applyAlignment="1">
      <alignment horizontal="center" vertical="center" wrapText="1"/>
    </xf>
    <xf numFmtId="165" fontId="7" fillId="0" borderId="24" xfId="1" applyNumberFormat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0" fontId="7" fillId="0" borderId="67" xfId="1" applyFont="1" applyFill="1" applyBorder="1" applyAlignment="1">
      <alignment horizontal="center" vertical="center" wrapText="1"/>
    </xf>
    <xf numFmtId="164" fontId="2" fillId="0" borderId="68" xfId="1" applyNumberFormat="1" applyFont="1" applyFill="1" applyBorder="1" applyAlignment="1">
      <alignment horizontal="center" vertical="center" wrapText="1"/>
    </xf>
    <xf numFmtId="164" fontId="2" fillId="0" borderId="69" xfId="1" applyNumberFormat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  <xf numFmtId="1" fontId="2" fillId="0" borderId="71" xfId="1" applyNumberFormat="1" applyFont="1" applyFill="1" applyBorder="1" applyAlignment="1" applyProtection="1">
      <alignment horizontal="center" vertical="top" wrapText="1"/>
    </xf>
    <xf numFmtId="1" fontId="2" fillId="0" borderId="72" xfId="1" applyNumberFormat="1" applyFont="1" applyFill="1" applyBorder="1" applyAlignment="1" applyProtection="1">
      <alignment horizontal="center" vertical="top" wrapText="1"/>
    </xf>
    <xf numFmtId="164" fontId="2" fillId="0" borderId="73" xfId="1" applyNumberFormat="1" applyFont="1" applyFill="1" applyBorder="1" applyAlignment="1">
      <alignment horizontal="center" vertical="center" wrapText="1"/>
    </xf>
    <xf numFmtId="164" fontId="2" fillId="0" borderId="74" xfId="1" applyNumberFormat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164" fontId="2" fillId="0" borderId="76" xfId="1" applyNumberFormat="1" applyFont="1" applyFill="1" applyBorder="1" applyAlignment="1">
      <alignment horizontal="center" vertical="center" wrapText="1"/>
    </xf>
    <xf numFmtId="1" fontId="2" fillId="0" borderId="77" xfId="1" applyNumberFormat="1" applyFont="1" applyFill="1" applyBorder="1" applyAlignment="1" applyProtection="1">
      <alignment horizontal="center" vertical="top" wrapText="1"/>
    </xf>
    <xf numFmtId="1" fontId="2" fillId="0" borderId="78" xfId="1" applyNumberFormat="1" applyFont="1" applyFill="1" applyBorder="1" applyAlignment="1" applyProtection="1">
      <alignment horizontal="center" vertical="top" wrapText="1"/>
    </xf>
    <xf numFmtId="2" fontId="7" fillId="0" borderId="63" xfId="1" applyNumberFormat="1" applyFont="1" applyFill="1" applyBorder="1" applyAlignment="1">
      <alignment horizontal="center" vertical="center" wrapText="1"/>
    </xf>
    <xf numFmtId="1" fontId="7" fillId="0" borderId="29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wrapText="1"/>
    </xf>
    <xf numFmtId="0" fontId="7" fillId="0" borderId="40" xfId="1" applyFont="1" applyFill="1" applyBorder="1" applyAlignment="1">
      <alignment horizontal="center" wrapText="1"/>
    </xf>
    <xf numFmtId="0" fontId="7" fillId="0" borderId="20" xfId="1" applyFont="1" applyFill="1" applyBorder="1" applyAlignment="1">
      <alignment horizontal="center" vertical="center" wrapText="1"/>
    </xf>
    <xf numFmtId="164" fontId="2" fillId="0" borderId="54" xfId="1" applyNumberFormat="1" applyFont="1" applyFill="1" applyBorder="1" applyAlignment="1">
      <alignment horizontal="center" wrapText="1"/>
    </xf>
    <xf numFmtId="1" fontId="2" fillId="0" borderId="84" xfId="1" applyNumberFormat="1" applyFont="1" applyFill="1" applyBorder="1" applyAlignment="1" applyProtection="1">
      <alignment horizontal="center" vertical="top" wrapText="1"/>
    </xf>
    <xf numFmtId="164" fontId="2" fillId="0" borderId="83" xfId="1" applyNumberFormat="1" applyFont="1" applyFill="1" applyBorder="1" applyAlignment="1">
      <alignment horizontal="center" wrapText="1"/>
    </xf>
    <xf numFmtId="164" fontId="2" fillId="0" borderId="44" xfId="1" applyNumberFormat="1" applyFont="1" applyFill="1" applyBorder="1" applyAlignment="1">
      <alignment horizontal="center" wrapText="1"/>
    </xf>
    <xf numFmtId="164" fontId="2" fillId="0" borderId="87" xfId="1" applyNumberFormat="1" applyFont="1" applyFill="1" applyBorder="1" applyAlignment="1">
      <alignment horizontal="center" wrapText="1"/>
    </xf>
    <xf numFmtId="1" fontId="2" fillId="0" borderId="86" xfId="1" applyNumberFormat="1" applyFont="1" applyFill="1" applyBorder="1" applyAlignment="1" applyProtection="1">
      <alignment horizontal="center" vertical="top" wrapText="1"/>
    </xf>
    <xf numFmtId="164" fontId="2" fillId="0" borderId="85" xfId="1" applyNumberFormat="1" applyFont="1" applyFill="1" applyBorder="1" applyAlignment="1">
      <alignment horizontal="center" wrapText="1"/>
    </xf>
    <xf numFmtId="164" fontId="2" fillId="0" borderId="47" xfId="1" applyNumberFormat="1" applyFont="1" applyFill="1" applyBorder="1" applyAlignment="1">
      <alignment horizontal="center" wrapText="1"/>
    </xf>
    <xf numFmtId="0" fontId="7" fillId="0" borderId="88" xfId="1" applyFont="1" applyFill="1" applyBorder="1" applyAlignment="1">
      <alignment horizontal="center" vertical="center" wrapText="1"/>
    </xf>
    <xf numFmtId="165" fontId="7" fillId="0" borderId="27" xfId="1" applyNumberFormat="1" applyFont="1" applyFill="1" applyBorder="1" applyAlignment="1">
      <alignment horizontal="center" vertical="center" wrapText="1"/>
    </xf>
    <xf numFmtId="1" fontId="7" fillId="0" borderId="88" xfId="1" applyNumberFormat="1" applyFont="1" applyFill="1" applyBorder="1" applyAlignment="1">
      <alignment horizontal="center" vertical="center" wrapText="1"/>
    </xf>
    <xf numFmtId="164" fontId="7" fillId="0" borderId="89" xfId="1" applyNumberFormat="1" applyFont="1" applyFill="1" applyBorder="1" applyAlignment="1">
      <alignment horizontal="center" vertical="center" wrapText="1"/>
    </xf>
    <xf numFmtId="0" fontId="7" fillId="0" borderId="52" xfId="1" applyFont="1" applyFill="1" applyBorder="1" applyAlignment="1">
      <alignment horizontal="center" wrapText="1"/>
    </xf>
    <xf numFmtId="164" fontId="7" fillId="0" borderId="39" xfId="1" applyNumberFormat="1" applyFont="1" applyFill="1" applyBorder="1" applyAlignment="1">
      <alignment horizontal="center" wrapText="1"/>
    </xf>
    <xf numFmtId="0" fontId="7" fillId="0" borderId="70" xfId="1" applyFont="1" applyFill="1" applyBorder="1" applyAlignment="1">
      <alignment horizontal="center" wrapText="1"/>
    </xf>
    <xf numFmtId="0" fontId="7" fillId="0" borderId="94" xfId="1" applyFont="1" applyFill="1" applyBorder="1" applyAlignment="1">
      <alignment horizontal="center" wrapText="1"/>
    </xf>
    <xf numFmtId="164" fontId="2" fillId="0" borderId="42" xfId="1" applyNumberFormat="1" applyFont="1" applyFill="1" applyBorder="1" applyAlignment="1">
      <alignment horizontal="center" wrapText="1"/>
    </xf>
    <xf numFmtId="164" fontId="2" fillId="0" borderId="20" xfId="1" applyNumberFormat="1" applyFont="1" applyFill="1" applyBorder="1" applyAlignment="1">
      <alignment horizontal="center" wrapText="1"/>
    </xf>
    <xf numFmtId="1" fontId="2" fillId="0" borderId="95" xfId="1" applyNumberFormat="1" applyFont="1" applyFill="1" applyBorder="1" applyAlignment="1" applyProtection="1">
      <alignment horizontal="center" vertical="top" wrapText="1"/>
    </xf>
    <xf numFmtId="164" fontId="2" fillId="0" borderId="45" xfId="1" applyNumberFormat="1" applyFont="1" applyFill="1" applyBorder="1" applyAlignment="1">
      <alignment horizontal="center" wrapText="1"/>
    </xf>
    <xf numFmtId="1" fontId="2" fillId="0" borderId="96" xfId="1" applyNumberFormat="1" applyFont="1" applyFill="1" applyBorder="1" applyAlignment="1" applyProtection="1">
      <alignment horizontal="center" vertical="top" wrapText="1"/>
    </xf>
    <xf numFmtId="164" fontId="2" fillId="0" borderId="46" xfId="1" applyNumberFormat="1" applyFont="1" applyFill="1" applyBorder="1" applyAlignment="1">
      <alignment horizontal="center" wrapText="1"/>
    </xf>
    <xf numFmtId="1" fontId="2" fillId="0" borderId="97" xfId="1" applyNumberFormat="1" applyFont="1" applyFill="1" applyBorder="1" applyAlignment="1" applyProtection="1">
      <alignment horizontal="center" vertical="top" wrapText="1"/>
    </xf>
    <xf numFmtId="0" fontId="7" fillId="0" borderId="0" xfId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" fontId="2" fillId="0" borderId="81" xfId="1" applyNumberFormat="1" applyFont="1" applyFill="1" applyBorder="1" applyAlignment="1">
      <alignment horizontal="center" vertical="center"/>
    </xf>
    <xf numFmtId="1" fontId="2" fillId="0" borderId="82" xfId="1" applyNumberFormat="1" applyFont="1" applyFill="1" applyBorder="1" applyAlignment="1">
      <alignment horizontal="center" vertical="center"/>
    </xf>
    <xf numFmtId="164" fontId="2" fillId="0" borderId="98" xfId="1" applyNumberFormat="1" applyFont="1" applyFill="1" applyBorder="1" applyAlignment="1">
      <alignment horizontal="center" vertical="center" wrapText="1"/>
    </xf>
    <xf numFmtId="1" fontId="2" fillId="0" borderId="83" xfId="1" applyNumberFormat="1" applyFont="1" applyFill="1" applyBorder="1" applyAlignment="1">
      <alignment horizontal="center" vertical="center"/>
    </xf>
    <xf numFmtId="1" fontId="2" fillId="0" borderId="84" xfId="1" applyNumberFormat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wrapText="1"/>
    </xf>
    <xf numFmtId="1" fontId="2" fillId="0" borderId="85" xfId="1" applyNumberFormat="1" applyFont="1" applyFill="1" applyBorder="1" applyAlignment="1">
      <alignment horizontal="center" vertical="center"/>
    </xf>
    <xf numFmtId="1" fontId="2" fillId="0" borderId="86" xfId="1" applyNumberFormat="1" applyFont="1" applyFill="1" applyBorder="1" applyAlignment="1">
      <alignment horizontal="center" vertical="center"/>
    </xf>
    <xf numFmtId="164" fontId="2" fillId="0" borderId="99" xfId="1" applyNumberFormat="1" applyFont="1" applyFill="1" applyBorder="1" applyAlignment="1">
      <alignment horizontal="center" wrapText="1"/>
    </xf>
    <xf numFmtId="1" fontId="2" fillId="0" borderId="18" xfId="1" applyNumberFormat="1" applyFont="1" applyFill="1" applyBorder="1" applyAlignment="1">
      <alignment horizontal="center" vertical="center"/>
    </xf>
    <xf numFmtId="0" fontId="13" fillId="0" borderId="0" xfId="10" applyFont="1" applyFill="1" applyBorder="1"/>
    <xf numFmtId="2" fontId="2" fillId="0" borderId="16" xfId="10" applyNumberFormat="1" applyFont="1" applyFill="1" applyBorder="1" applyAlignment="1">
      <alignment horizontal="center" vertical="center" wrapText="1"/>
    </xf>
    <xf numFmtId="2" fontId="2" fillId="0" borderId="128" xfId="10" applyNumberFormat="1" applyFont="1" applyFill="1" applyBorder="1" applyAlignment="1">
      <alignment horizontal="center" vertical="center" wrapText="1"/>
    </xf>
    <xf numFmtId="0" fontId="7" fillId="0" borderId="0" xfId="12" applyFont="1" applyFill="1" applyBorder="1" applyAlignment="1">
      <alignment horizontal="center" vertical="center" wrapText="1"/>
    </xf>
    <xf numFmtId="2" fontId="7" fillId="0" borderId="0" xfId="12" applyNumberFormat="1" applyFont="1" applyFill="1" applyBorder="1" applyAlignment="1">
      <alignment horizontal="center" vertical="center" wrapText="1"/>
    </xf>
    <xf numFmtId="0" fontId="2" fillId="0" borderId="0" xfId="12" applyFont="1" applyFill="1" applyBorder="1" applyAlignment="1">
      <alignment horizontal="center" vertical="center" wrapText="1"/>
    </xf>
    <xf numFmtId="0" fontId="2" fillId="0" borderId="0" xfId="12" applyFont="1" applyFill="1"/>
    <xf numFmtId="0" fontId="7" fillId="0" borderId="24" xfId="12" applyFont="1" applyFill="1" applyBorder="1" applyAlignment="1">
      <alignment vertical="center" wrapText="1"/>
    </xf>
    <xf numFmtId="0" fontId="7" fillId="0" borderId="106" xfId="12" applyFont="1" applyFill="1" applyBorder="1" applyAlignment="1">
      <alignment horizontal="center" vertical="center" wrapText="1"/>
    </xf>
    <xf numFmtId="0" fontId="2" fillId="0" borderId="107" xfId="12" applyFont="1" applyFill="1" applyBorder="1" applyAlignment="1">
      <alignment horizontal="center" vertical="center" wrapText="1"/>
    </xf>
    <xf numFmtId="0" fontId="7" fillId="0" borderId="101" xfId="12" applyFont="1" applyFill="1" applyBorder="1" applyAlignment="1">
      <alignment horizontal="center" vertical="center" wrapText="1"/>
    </xf>
    <xf numFmtId="0" fontId="7" fillId="0" borderId="12" xfId="12" applyFont="1" applyFill="1" applyBorder="1" applyAlignment="1">
      <alignment horizontal="center" vertical="center" wrapText="1"/>
    </xf>
    <xf numFmtId="0" fontId="7" fillId="0" borderId="109" xfId="12" applyFont="1" applyFill="1" applyBorder="1" applyAlignment="1">
      <alignment horizontal="center" vertical="center" wrapText="1"/>
    </xf>
    <xf numFmtId="0" fontId="2" fillId="0" borderId="43" xfId="12" applyFont="1" applyFill="1" applyBorder="1" applyAlignment="1">
      <alignment horizontal="center" vertical="center" wrapText="1"/>
    </xf>
    <xf numFmtId="0" fontId="7" fillId="0" borderId="110" xfId="12" applyFont="1" applyFill="1" applyBorder="1" applyAlignment="1">
      <alignment horizontal="center" vertical="center" wrapText="1"/>
    </xf>
    <xf numFmtId="0" fontId="7" fillId="0" borderId="25" xfId="12" applyFont="1" applyFill="1" applyBorder="1" applyAlignment="1">
      <alignment horizontal="center" vertical="center" wrapText="1"/>
    </xf>
    <xf numFmtId="0" fontId="7" fillId="0" borderId="29" xfId="12" applyFont="1" applyFill="1" applyBorder="1" applyAlignment="1">
      <alignment horizontal="center" vertical="center" wrapText="1"/>
    </xf>
    <xf numFmtId="0" fontId="7" fillId="0" borderId="27" xfId="12" applyFont="1" applyFill="1" applyBorder="1" applyAlignment="1">
      <alignment horizontal="center" vertical="center" wrapText="1"/>
    </xf>
    <xf numFmtId="2" fontId="7" fillId="0" borderId="25" xfId="12" applyNumberFormat="1" applyFont="1" applyFill="1" applyBorder="1" applyAlignment="1">
      <alignment horizontal="center" vertical="center" wrapText="1"/>
    </xf>
    <xf numFmtId="0" fontId="2" fillId="0" borderId="108" xfId="12" applyFont="1" applyFill="1" applyBorder="1" applyAlignment="1"/>
    <xf numFmtId="0" fontId="7" fillId="0" borderId="111" xfId="12" applyFont="1" applyFill="1" applyBorder="1" applyAlignment="1">
      <alignment horizontal="center" vertical="center" wrapText="1"/>
    </xf>
    <xf numFmtId="0" fontId="7" fillId="0" borderId="50" xfId="12" applyFont="1" applyFill="1" applyBorder="1" applyAlignment="1">
      <alignment horizontal="center" vertical="center" wrapText="1"/>
    </xf>
    <xf numFmtId="0" fontId="7" fillId="0" borderId="107" xfId="12" applyFont="1" applyFill="1" applyBorder="1" applyAlignment="1">
      <alignment horizontal="center" vertical="center" wrapText="1"/>
    </xf>
    <xf numFmtId="0" fontId="2" fillId="0" borderId="54" xfId="12" applyFont="1" applyFill="1" applyBorder="1" applyAlignment="1">
      <alignment horizontal="center" vertical="center" wrapText="1"/>
    </xf>
    <xf numFmtId="1" fontId="2" fillId="0" borderId="84" xfId="12" applyNumberFormat="1" applyFont="1" applyFill="1" applyBorder="1" applyAlignment="1">
      <alignment horizontal="center" vertical="center" wrapText="1"/>
    </xf>
    <xf numFmtId="0" fontId="2" fillId="0" borderId="18" xfId="12" applyFont="1" applyFill="1" applyBorder="1" applyAlignment="1">
      <alignment horizontal="center" vertical="center" wrapText="1"/>
    </xf>
    <xf numFmtId="0" fontId="2" fillId="0" borderId="84" xfId="12" applyFont="1" applyFill="1" applyBorder="1" applyAlignment="1">
      <alignment horizontal="center" vertical="center" wrapText="1"/>
    </xf>
    <xf numFmtId="2" fontId="2" fillId="0" borderId="43" xfId="12" applyNumberFormat="1" applyFont="1" applyFill="1" applyBorder="1" applyAlignment="1">
      <alignment horizontal="center" vertical="center" wrapText="1"/>
    </xf>
    <xf numFmtId="0" fontId="2" fillId="0" borderId="57" xfId="12" applyFont="1" applyFill="1" applyBorder="1" applyAlignment="1">
      <alignment horizontal="center" vertical="center" wrapText="1"/>
    </xf>
    <xf numFmtId="1" fontId="2" fillId="0" borderId="112" xfId="12" applyNumberFormat="1" applyFont="1" applyFill="1" applyBorder="1" applyAlignment="1">
      <alignment horizontal="center" vertical="center" wrapText="1"/>
    </xf>
    <xf numFmtId="0" fontId="2" fillId="0" borderId="113" xfId="12" applyFont="1" applyFill="1" applyBorder="1" applyAlignment="1">
      <alignment horizontal="center" vertical="center" wrapText="1"/>
    </xf>
    <xf numFmtId="0" fontId="2" fillId="0" borderId="86" xfId="12" applyFont="1" applyFill="1" applyBorder="1" applyAlignment="1">
      <alignment horizontal="center" vertical="center" wrapText="1"/>
    </xf>
    <xf numFmtId="2" fontId="2" fillId="0" borderId="58" xfId="12" applyNumberFormat="1" applyFont="1" applyFill="1" applyBorder="1" applyAlignment="1">
      <alignment horizontal="center" vertical="center" wrapText="1"/>
    </xf>
    <xf numFmtId="2" fontId="7" fillId="0" borderId="24" xfId="12" applyNumberFormat="1" applyFont="1" applyFill="1" applyBorder="1" applyAlignment="1">
      <alignment horizontal="center" vertical="center" wrapText="1"/>
    </xf>
    <xf numFmtId="0" fontId="7" fillId="0" borderId="26" xfId="12" applyFont="1" applyFill="1" applyBorder="1" applyAlignment="1">
      <alignment horizontal="center" vertical="center" wrapText="1"/>
    </xf>
    <xf numFmtId="2" fontId="7" fillId="0" borderId="28" xfId="12" applyNumberFormat="1" applyFont="1" applyFill="1" applyBorder="1" applyAlignment="1">
      <alignment horizontal="center" vertical="center" wrapText="1"/>
    </xf>
    <xf numFmtId="0" fontId="2" fillId="0" borderId="29" xfId="12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2" fontId="7" fillId="0" borderId="103" xfId="0" applyNumberFormat="1" applyFont="1" applyFill="1" applyBorder="1" applyAlignment="1">
      <alignment horizontal="center" vertical="center" wrapText="1"/>
    </xf>
    <xf numFmtId="0" fontId="2" fillId="0" borderId="12" xfId="9" applyFont="1" applyFill="1" applyBorder="1" applyAlignment="1">
      <alignment horizontal="center" vertical="center"/>
    </xf>
    <xf numFmtId="0" fontId="2" fillId="0" borderId="109" xfId="9" applyFont="1" applyFill="1" applyBorder="1" applyAlignment="1">
      <alignment horizontal="center" vertical="center"/>
    </xf>
    <xf numFmtId="0" fontId="2" fillId="0" borderId="106" xfId="9" applyFont="1" applyFill="1" applyBorder="1" applyAlignment="1">
      <alignment horizontal="center" vertical="center"/>
    </xf>
    <xf numFmtId="0" fontId="2" fillId="0" borderId="104" xfId="9" applyFont="1" applyFill="1" applyBorder="1" applyAlignment="1">
      <alignment horizontal="center" vertical="center"/>
    </xf>
    <xf numFmtId="0" fontId="2" fillId="0" borderId="110" xfId="9" applyFont="1" applyFill="1" applyBorder="1" applyAlignment="1">
      <alignment horizontal="center" vertical="center"/>
    </xf>
    <xf numFmtId="0" fontId="7" fillId="0" borderId="25" xfId="9" applyFont="1" applyFill="1" applyBorder="1" applyAlignment="1">
      <alignment horizontal="center" vertical="center"/>
    </xf>
    <xf numFmtId="2" fontId="7" fillId="0" borderId="25" xfId="9" applyNumberFormat="1" applyFont="1" applyFill="1" applyBorder="1" applyAlignment="1">
      <alignment horizontal="center" vertical="center"/>
    </xf>
    <xf numFmtId="0" fontId="2" fillId="0" borderId="104" xfId="9" applyFont="1" applyFill="1" applyBorder="1" applyAlignment="1">
      <alignment horizontal="center" vertical="center" wrapText="1"/>
    </xf>
    <xf numFmtId="0" fontId="7" fillId="0" borderId="25" xfId="9" applyFont="1" applyFill="1" applyBorder="1" applyAlignment="1">
      <alignment vertical="center" wrapText="1"/>
    </xf>
    <xf numFmtId="2" fontId="7" fillId="0" borderId="12" xfId="9" applyNumberFormat="1" applyFont="1" applyFill="1" applyBorder="1" applyAlignment="1">
      <alignment horizontal="center" vertical="center" wrapText="1"/>
    </xf>
    <xf numFmtId="2" fontId="7" fillId="0" borderId="26" xfId="9" applyNumberFormat="1" applyFont="1" applyFill="1" applyBorder="1" applyAlignment="1">
      <alignment horizontal="center" vertical="center" wrapText="1"/>
    </xf>
    <xf numFmtId="0" fontId="2" fillId="0" borderId="0" xfId="10" applyFont="1" applyFill="1" applyProtection="1">
      <protection hidden="1"/>
    </xf>
    <xf numFmtId="0" fontId="13" fillId="0" borderId="0" xfId="10" applyFont="1" applyFill="1"/>
    <xf numFmtId="0" fontId="9" fillId="0" borderId="0" xfId="11" applyFont="1" applyFill="1"/>
    <xf numFmtId="0" fontId="2" fillId="0" borderId="0" xfId="10" applyFont="1" applyFill="1"/>
    <xf numFmtId="0" fontId="2" fillId="0" borderId="1" xfId="10" applyFont="1" applyFill="1" applyBorder="1" applyAlignment="1">
      <alignment horizontal="center" vertical="center" wrapText="1"/>
    </xf>
    <xf numFmtId="0" fontId="2" fillId="0" borderId="9" xfId="10" applyFont="1" applyFill="1" applyBorder="1" applyAlignment="1" applyProtection="1">
      <alignment horizontal="center" readingOrder="1"/>
      <protection locked="0"/>
    </xf>
    <xf numFmtId="0" fontId="2" fillId="0" borderId="115" xfId="10" applyFont="1" applyFill="1" applyBorder="1" applyAlignment="1">
      <alignment horizontal="center" vertical="center"/>
    </xf>
    <xf numFmtId="0" fontId="2" fillId="0" borderId="115" xfId="10" applyFont="1" applyFill="1" applyBorder="1"/>
    <xf numFmtId="2" fontId="2" fillId="0" borderId="9" xfId="10" applyNumberFormat="1" applyFont="1" applyFill="1" applyBorder="1" applyAlignment="1">
      <alignment horizontal="center" vertical="center" wrapText="1"/>
    </xf>
    <xf numFmtId="2" fontId="7" fillId="0" borderId="116" xfId="11" applyNumberFormat="1" applyFont="1" applyFill="1" applyBorder="1" applyAlignment="1">
      <alignment horizontal="center" vertical="center" wrapText="1"/>
    </xf>
    <xf numFmtId="2" fontId="2" fillId="0" borderId="10" xfId="10" applyNumberFormat="1" applyFont="1" applyFill="1" applyBorder="1" applyAlignment="1">
      <alignment horizontal="center" vertical="center" wrapText="1"/>
    </xf>
    <xf numFmtId="2" fontId="7" fillId="0" borderId="10" xfId="11" applyNumberFormat="1" applyFont="1" applyFill="1" applyBorder="1" applyAlignment="1">
      <alignment horizontal="center" vertical="center" wrapText="1"/>
    </xf>
    <xf numFmtId="0" fontId="2" fillId="0" borderId="16" xfId="10" applyFont="1" applyFill="1" applyBorder="1" applyAlignment="1" applyProtection="1">
      <alignment horizontal="center" readingOrder="1"/>
      <protection locked="0"/>
    </xf>
    <xf numFmtId="0" fontId="2" fillId="0" borderId="117" xfId="10" applyFont="1" applyFill="1" applyBorder="1" applyAlignment="1">
      <alignment horizontal="center" vertical="center"/>
    </xf>
    <xf numFmtId="0" fontId="2" fillId="0" borderId="117" xfId="10" applyFont="1" applyFill="1" applyBorder="1"/>
    <xf numFmtId="2" fontId="2" fillId="0" borderId="117" xfId="10" applyNumberFormat="1" applyFont="1" applyFill="1" applyBorder="1" applyAlignment="1">
      <alignment horizontal="center" vertical="center" wrapText="1"/>
    </xf>
    <xf numFmtId="0" fontId="2" fillId="0" borderId="16" xfId="10" applyFont="1" applyFill="1" applyBorder="1" applyAlignment="1">
      <alignment horizontal="center" readingOrder="1"/>
    </xf>
    <xf numFmtId="2" fontId="2" fillId="0" borderId="118" xfId="10" applyNumberFormat="1" applyFont="1" applyFill="1" applyBorder="1" applyAlignment="1">
      <alignment horizontal="center" vertical="center" wrapText="1"/>
    </xf>
    <xf numFmtId="0" fontId="2" fillId="0" borderId="16" xfId="10" applyFont="1" applyFill="1" applyBorder="1" applyAlignment="1">
      <alignment horizontal="center"/>
    </xf>
    <xf numFmtId="0" fontId="2" fillId="0" borderId="23" xfId="10" applyFont="1" applyFill="1" applyBorder="1" applyAlignment="1">
      <alignment horizontal="center"/>
    </xf>
    <xf numFmtId="0" fontId="2" fillId="0" borderId="119" xfId="10" applyFont="1" applyFill="1" applyBorder="1" applyAlignment="1">
      <alignment horizontal="center" vertical="center"/>
    </xf>
    <xf numFmtId="0" fontId="2" fillId="0" borderId="119" xfId="10" applyFont="1" applyFill="1" applyBorder="1"/>
    <xf numFmtId="2" fontId="2" fillId="0" borderId="23" xfId="10" applyNumberFormat="1" applyFont="1" applyFill="1" applyBorder="1" applyAlignment="1">
      <alignment horizontal="center" vertical="center" wrapText="1"/>
    </xf>
    <xf numFmtId="2" fontId="2" fillId="0" borderId="119" xfId="10" applyNumberFormat="1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>
      <alignment horizontal="center" vertical="center"/>
    </xf>
    <xf numFmtId="0" fontId="7" fillId="0" borderId="25" xfId="11" applyFont="1" applyFill="1" applyBorder="1" applyAlignment="1">
      <alignment horizontal="center" vertical="center" wrapText="1"/>
    </xf>
    <xf numFmtId="2" fontId="7" fillId="0" borderId="1" xfId="10" applyNumberFormat="1" applyFont="1" applyFill="1" applyBorder="1" applyAlignment="1">
      <alignment horizontal="center" vertical="center"/>
    </xf>
    <xf numFmtId="2" fontId="2" fillId="0" borderId="1" xfId="10" applyNumberFormat="1" applyFont="1" applyFill="1" applyBorder="1" applyAlignment="1">
      <alignment horizontal="center" vertical="center"/>
    </xf>
    <xf numFmtId="1" fontId="2" fillId="0" borderId="0" xfId="10" applyNumberFormat="1" applyFont="1" applyFill="1"/>
    <xf numFmtId="165" fontId="2" fillId="0" borderId="1" xfId="10" applyNumberFormat="1" applyFont="1" applyFill="1" applyBorder="1" applyAlignment="1">
      <alignment horizontal="center" vertical="center" wrapText="1"/>
    </xf>
    <xf numFmtId="0" fontId="2" fillId="0" borderId="10" xfId="10" applyFont="1" applyFill="1" applyBorder="1" applyAlignment="1" applyProtection="1">
      <alignment horizontal="center" readingOrder="1"/>
      <protection locked="0"/>
    </xf>
    <xf numFmtId="0" fontId="2" fillId="0" borderId="116" xfId="10" applyFont="1" applyFill="1" applyBorder="1" applyAlignment="1">
      <alignment horizontal="center" vertical="center" wrapText="1"/>
    </xf>
    <xf numFmtId="2" fontId="2" fillId="0" borderId="120" xfId="10" applyNumberFormat="1" applyFont="1" applyFill="1" applyBorder="1" applyAlignment="1">
      <alignment horizontal="center" vertical="center" wrapText="1"/>
    </xf>
    <xf numFmtId="2" fontId="7" fillId="0" borderId="121" xfId="11" applyNumberFormat="1" applyFont="1" applyFill="1" applyBorder="1" applyAlignment="1">
      <alignment horizontal="center" vertical="center" wrapText="1"/>
    </xf>
    <xf numFmtId="2" fontId="7" fillId="0" borderId="122" xfId="11" applyNumberFormat="1" applyFont="1" applyFill="1" applyBorder="1" applyAlignment="1">
      <alignment horizontal="center" vertical="center" wrapText="1"/>
    </xf>
    <xf numFmtId="2" fontId="7" fillId="0" borderId="123" xfId="11" applyNumberFormat="1" applyFont="1" applyFill="1" applyBorder="1" applyAlignment="1">
      <alignment horizontal="center" vertical="center" wrapText="1"/>
    </xf>
    <xf numFmtId="2" fontId="7" fillId="0" borderId="124" xfId="11" applyNumberFormat="1" applyFont="1" applyFill="1" applyBorder="1" applyAlignment="1">
      <alignment horizontal="center" vertical="center" wrapText="1"/>
    </xf>
    <xf numFmtId="2" fontId="7" fillId="0" borderId="125" xfId="11" applyNumberFormat="1" applyFont="1" applyFill="1" applyBorder="1" applyAlignment="1">
      <alignment horizontal="center" vertical="center" wrapText="1"/>
    </xf>
    <xf numFmtId="0" fontId="2" fillId="0" borderId="117" xfId="10" applyFont="1" applyFill="1" applyBorder="1" applyAlignment="1">
      <alignment horizontal="center" vertical="center" wrapText="1"/>
    </xf>
    <xf numFmtId="2" fontId="2" fillId="0" borderId="126" xfId="10" applyNumberFormat="1" applyFont="1" applyFill="1" applyBorder="1" applyAlignment="1">
      <alignment horizontal="center" vertical="center" wrapText="1"/>
    </xf>
    <xf numFmtId="2" fontId="2" fillId="0" borderId="127" xfId="10" applyNumberFormat="1" applyFont="1" applyFill="1" applyBorder="1" applyAlignment="1">
      <alignment horizontal="center" vertical="center" wrapText="1"/>
    </xf>
    <xf numFmtId="0" fontId="7" fillId="0" borderId="117" xfId="10" applyFont="1" applyFill="1" applyBorder="1" applyAlignment="1">
      <alignment horizontal="center" vertical="center" wrapText="1"/>
    </xf>
    <xf numFmtId="0" fontId="2" fillId="0" borderId="119" xfId="10" applyFont="1" applyFill="1" applyBorder="1" applyAlignment="1">
      <alignment horizontal="center" vertical="center" wrapText="1"/>
    </xf>
    <xf numFmtId="2" fontId="2" fillId="0" borderId="129" xfId="10" applyNumberFormat="1" applyFont="1" applyFill="1" applyBorder="1" applyAlignment="1">
      <alignment horizontal="center" vertical="center" wrapText="1"/>
    </xf>
    <xf numFmtId="2" fontId="2" fillId="0" borderId="130" xfId="10" applyNumberFormat="1" applyFont="1" applyFill="1" applyBorder="1" applyAlignment="1">
      <alignment horizontal="center" vertical="center" wrapText="1"/>
    </xf>
    <xf numFmtId="2" fontId="2" fillId="0" borderId="131" xfId="10" applyNumberFormat="1" applyFont="1" applyFill="1" applyBorder="1" applyAlignment="1">
      <alignment horizontal="center" vertical="center" wrapText="1"/>
    </xf>
    <xf numFmtId="2" fontId="7" fillId="0" borderId="132" xfId="10" applyNumberFormat="1" applyFont="1" applyFill="1" applyBorder="1" applyAlignment="1">
      <alignment horizontal="center" vertical="center"/>
    </xf>
    <xf numFmtId="2" fontId="7" fillId="0" borderId="133" xfId="10" applyNumberFormat="1" applyFont="1" applyFill="1" applyBorder="1" applyAlignment="1">
      <alignment horizontal="center" vertical="center"/>
    </xf>
    <xf numFmtId="2" fontId="7" fillId="0" borderId="134" xfId="1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 wrapText="1"/>
    </xf>
    <xf numFmtId="0" fontId="14" fillId="0" borderId="0" xfId="13" applyFill="1"/>
    <xf numFmtId="0" fontId="7" fillId="0" borderId="106" xfId="13" applyFont="1" applyFill="1" applyBorder="1" applyAlignment="1">
      <alignment horizontal="center" vertical="center" wrapText="1"/>
    </xf>
    <xf numFmtId="2" fontId="7" fillId="0" borderId="106" xfId="13" applyNumberFormat="1" applyFont="1" applyFill="1" applyBorder="1" applyAlignment="1">
      <alignment horizontal="center" vertical="center" wrapText="1"/>
    </xf>
    <xf numFmtId="2" fontId="7" fillId="0" borderId="12" xfId="13" applyNumberFormat="1" applyFont="1" applyFill="1" applyBorder="1" applyAlignment="1">
      <alignment horizontal="center" vertical="center" wrapText="1"/>
    </xf>
    <xf numFmtId="166" fontId="2" fillId="0" borderId="12" xfId="13" applyNumberFormat="1" applyFont="1" applyFill="1" applyBorder="1" applyAlignment="1">
      <alignment horizontal="center" vertical="center" wrapText="1"/>
    </xf>
    <xf numFmtId="0" fontId="7" fillId="0" borderId="109" xfId="13" applyFont="1" applyFill="1" applyBorder="1" applyAlignment="1">
      <alignment horizontal="center" vertical="center" wrapText="1"/>
    </xf>
    <xf numFmtId="166" fontId="2" fillId="0" borderId="109" xfId="13" applyNumberFormat="1" applyFont="1" applyFill="1" applyBorder="1" applyAlignment="1">
      <alignment horizontal="center" vertical="center" wrapText="1"/>
    </xf>
    <xf numFmtId="0" fontId="7" fillId="0" borderId="110" xfId="13" applyFont="1" applyFill="1" applyBorder="1" applyAlignment="1">
      <alignment horizontal="center" vertical="center" wrapText="1"/>
    </xf>
    <xf numFmtId="166" fontId="2" fillId="0" borderId="110" xfId="13" applyNumberFormat="1" applyFont="1" applyFill="1" applyBorder="1" applyAlignment="1">
      <alignment horizontal="center" vertical="center" wrapText="1"/>
    </xf>
    <xf numFmtId="0" fontId="7" fillId="0" borderId="25" xfId="13" applyFont="1" applyFill="1" applyBorder="1" applyAlignment="1">
      <alignment horizontal="center" vertical="center" wrapText="1"/>
    </xf>
    <xf numFmtId="2" fontId="7" fillId="0" borderId="25" xfId="13" applyNumberFormat="1" applyFont="1" applyFill="1" applyBorder="1" applyAlignment="1">
      <alignment horizontal="center" vertical="center" wrapText="1"/>
    </xf>
    <xf numFmtId="166" fontId="7" fillId="0" borderId="25" xfId="13" applyNumberFormat="1" applyFont="1" applyFill="1" applyBorder="1" applyAlignment="1">
      <alignment horizontal="center" vertical="center" wrapText="1"/>
    </xf>
    <xf numFmtId="0" fontId="7" fillId="0" borderId="12" xfId="13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4" fillId="0" borderId="0" xfId="9" applyFont="1" applyFill="1"/>
    <xf numFmtId="0" fontId="7" fillId="0" borderId="0" xfId="9" applyFont="1" applyFill="1"/>
    <xf numFmtId="0" fontId="7" fillId="0" borderId="101" xfId="9" applyFont="1" applyFill="1" applyBorder="1"/>
    <xf numFmtId="0" fontId="7" fillId="0" borderId="0" xfId="9" applyFont="1" applyFill="1" applyBorder="1"/>
    <xf numFmtId="0" fontId="15" fillId="0" borderId="0" xfId="11" applyFont="1" applyFill="1"/>
    <xf numFmtId="0" fontId="7" fillId="0" borderId="101" xfId="11" applyFont="1" applyFill="1" applyBorder="1"/>
    <xf numFmtId="0" fontId="15" fillId="0" borderId="101" xfId="11" applyFont="1" applyFill="1" applyBorder="1"/>
    <xf numFmtId="0" fontId="4" fillId="0" borderId="0" xfId="12" applyFont="1" applyFill="1"/>
    <xf numFmtId="0" fontId="7" fillId="0" borderId="0" xfId="12" applyFont="1" applyFill="1"/>
    <xf numFmtId="0" fontId="7" fillId="0" borderId="0" xfId="12" applyFont="1" applyFill="1" applyBorder="1"/>
    <xf numFmtId="0" fontId="2" fillId="0" borderId="0" xfId="10" applyFont="1" applyFill="1" applyBorder="1" applyAlignment="1">
      <alignment horizontal="center" vertical="top" wrapText="1"/>
    </xf>
    <xf numFmtId="0" fontId="2" fillId="0" borderId="18" xfId="1" applyFont="1" applyFill="1" applyBorder="1"/>
    <xf numFmtId="0" fontId="2" fillId="0" borderId="18" xfId="1" quotePrefix="1" applyNumberFormat="1" applyFont="1" applyFill="1" applyBorder="1"/>
    <xf numFmtId="0" fontId="2" fillId="0" borderId="18" xfId="1" quotePrefix="1" applyFont="1" applyFill="1" applyBorder="1"/>
    <xf numFmtId="0" fontId="2" fillId="0" borderId="56" xfId="9" applyFont="1" applyFill="1" applyBorder="1" applyAlignment="1">
      <alignment horizontal="center" vertical="center" wrapText="1"/>
    </xf>
    <xf numFmtId="2" fontId="2" fillId="0" borderId="4" xfId="9" applyNumberFormat="1" applyFont="1" applyFill="1" applyBorder="1" applyAlignment="1"/>
    <xf numFmtId="2" fontId="2" fillId="0" borderId="12" xfId="9" applyNumberFormat="1" applyFont="1" applyFill="1" applyBorder="1" applyAlignment="1"/>
    <xf numFmtId="2" fontId="2" fillId="0" borderId="114" xfId="9" applyNumberFormat="1" applyFont="1" applyFill="1" applyBorder="1" applyAlignment="1"/>
    <xf numFmtId="2" fontId="2" fillId="0" borderId="109" xfId="9" applyNumberFormat="1" applyFont="1" applyFill="1" applyBorder="1" applyAlignment="1"/>
    <xf numFmtId="2" fontId="2" fillId="0" borderId="26" xfId="9" applyNumberFormat="1" applyFont="1" applyFill="1" applyBorder="1" applyAlignment="1"/>
    <xf numFmtId="2" fontId="2" fillId="0" borderId="65" xfId="9" applyNumberFormat="1" applyFont="1" applyFill="1" applyBorder="1" applyAlignment="1">
      <alignment horizontal="center" vertical="center" wrapText="1"/>
    </xf>
    <xf numFmtId="2" fontId="2" fillId="0" borderId="65" xfId="9" applyNumberFormat="1" applyFont="1" applyFill="1" applyBorder="1" applyAlignment="1"/>
    <xf numFmtId="2" fontId="2" fillId="0" borderId="25" xfId="9" applyNumberFormat="1" applyFont="1" applyFill="1" applyBorder="1" applyAlignment="1">
      <alignment horizontal="center" vertical="center" wrapText="1"/>
    </xf>
    <xf numFmtId="0" fontId="2" fillId="0" borderId="114" xfId="9" applyFont="1" applyFill="1" applyBorder="1" applyAlignment="1"/>
    <xf numFmtId="1" fontId="2" fillId="0" borderId="109" xfId="12" applyNumberFormat="1" applyFont="1" applyFill="1" applyBorder="1" applyAlignment="1">
      <alignment horizontal="center" vertical="center" wrapText="1"/>
    </xf>
    <xf numFmtId="0" fontId="2" fillId="0" borderId="109" xfId="12" applyFont="1" applyFill="1" applyBorder="1" applyAlignment="1">
      <alignment horizontal="center" vertical="center" wrapText="1"/>
    </xf>
    <xf numFmtId="2" fontId="2" fillId="0" borderId="109" xfId="12" applyNumberFormat="1" applyFont="1" applyFill="1" applyBorder="1" applyAlignment="1">
      <alignment horizontal="center" vertical="center" wrapText="1"/>
    </xf>
    <xf numFmtId="1" fontId="2" fillId="0" borderId="110" xfId="12" applyNumberFormat="1" applyFont="1" applyFill="1" applyBorder="1" applyAlignment="1">
      <alignment horizontal="center" vertical="center" wrapText="1"/>
    </xf>
    <xf numFmtId="0" fontId="2" fillId="0" borderId="110" xfId="12" applyFont="1" applyFill="1" applyBorder="1" applyAlignment="1">
      <alignment horizontal="center" vertical="center" wrapText="1"/>
    </xf>
    <xf numFmtId="2" fontId="2" fillId="0" borderId="110" xfId="12" applyNumberFormat="1" applyFont="1" applyFill="1" applyBorder="1" applyAlignment="1">
      <alignment horizontal="center" vertical="center" wrapText="1"/>
    </xf>
    <xf numFmtId="0" fontId="2" fillId="0" borderId="25" xfId="12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9" applyFont="1" applyFill="1" applyBorder="1" applyAlignment="1">
      <alignment horizontal="center" vertical="center"/>
    </xf>
    <xf numFmtId="0" fontId="2" fillId="0" borderId="18" xfId="9" applyFont="1" applyFill="1" applyBorder="1"/>
    <xf numFmtId="2" fontId="2" fillId="0" borderId="109" xfId="9" applyNumberFormat="1" applyFont="1" applyFill="1" applyBorder="1" applyAlignment="1">
      <alignment horizontal="center" vertical="center"/>
    </xf>
    <xf numFmtId="2" fontId="2" fillId="0" borderId="110" xfId="9" applyNumberFormat="1" applyFont="1" applyFill="1" applyBorder="1" applyAlignment="1">
      <alignment horizontal="center" vertical="center"/>
    </xf>
    <xf numFmtId="0" fontId="2" fillId="0" borderId="18" xfId="9" applyFont="1" applyFill="1" applyBorder="1" applyAlignment="1">
      <alignment horizontal="center" vertical="center"/>
    </xf>
    <xf numFmtId="0" fontId="2" fillId="0" borderId="0" xfId="9" applyFont="1" applyFill="1" applyAlignment="1">
      <alignment horizontal="center"/>
    </xf>
    <xf numFmtId="0" fontId="7" fillId="0" borderId="0" xfId="9" applyFont="1" applyFill="1" applyAlignment="1">
      <alignment horizontal="center"/>
    </xf>
    <xf numFmtId="0" fontId="9" fillId="0" borderId="0" xfId="10" applyFont="1" applyFill="1" applyBorder="1" applyAlignment="1">
      <alignment horizontal="center" vertical="top" wrapText="1"/>
    </xf>
    <xf numFmtId="0" fontId="2" fillId="0" borderId="0" xfId="12" applyFont="1" applyFill="1" applyAlignment="1">
      <alignment horizontal="center"/>
    </xf>
    <xf numFmtId="0" fontId="7" fillId="0" borderId="0" xfId="12" applyFont="1" applyFill="1" applyAlignment="1">
      <alignment horizontal="center"/>
    </xf>
    <xf numFmtId="0" fontId="9" fillId="0" borderId="0" xfId="0" applyFont="1" applyFill="1"/>
    <xf numFmtId="0" fontId="15" fillId="0" borderId="0" xfId="0" applyFont="1" applyFill="1"/>
    <xf numFmtId="0" fontId="9" fillId="0" borderId="12" xfId="0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9" xfId="0" applyFont="1" applyFill="1" applyBorder="1" applyAlignment="1">
      <alignment horizontal="center" vertical="center" wrapText="1"/>
    </xf>
    <xf numFmtId="166" fontId="2" fillId="0" borderId="10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9" xfId="0" applyNumberFormat="1" applyFont="1" applyFill="1" applyBorder="1" applyAlignment="1">
      <alignment horizontal="center" vertical="center" wrapText="1"/>
    </xf>
    <xf numFmtId="2" fontId="9" fillId="0" borderId="109" xfId="0" applyNumberFormat="1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 wrapText="1"/>
    </xf>
    <xf numFmtId="166" fontId="2" fillId="0" borderId="10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0" xfId="0" applyFont="1" applyFill="1" applyBorder="1" applyAlignment="1">
      <alignment horizontal="center" vertical="center" wrapText="1"/>
    </xf>
    <xf numFmtId="4" fontId="9" fillId="0" borderId="110" xfId="0" applyNumberFormat="1" applyFont="1" applyFill="1" applyBorder="1" applyAlignment="1">
      <alignment horizontal="center" vertical="center" wrapText="1"/>
    </xf>
    <xf numFmtId="2" fontId="9" fillId="0" borderId="110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/>
    <xf numFmtId="166" fontId="9" fillId="0" borderId="109" xfId="0" applyNumberFormat="1" applyFont="1" applyFill="1" applyBorder="1" applyAlignment="1">
      <alignment horizontal="center" vertical="center" wrapText="1"/>
    </xf>
    <xf numFmtId="166" fontId="2" fillId="0" borderId="12" xfId="9" applyNumberFormat="1" applyFont="1" applyFill="1" applyBorder="1" applyAlignment="1" applyProtection="1">
      <alignment horizontal="center" vertical="center"/>
      <protection locked="0"/>
    </xf>
    <xf numFmtId="2" fontId="2" fillId="0" borderId="12" xfId="9" applyNumberFormat="1" applyFont="1" applyFill="1" applyBorder="1" applyAlignment="1" applyProtection="1">
      <alignment horizontal="center" vertical="center"/>
      <protection locked="0"/>
    </xf>
    <xf numFmtId="166" fontId="2" fillId="0" borderId="106" xfId="9" applyNumberFormat="1" applyFont="1" applyFill="1" applyBorder="1" applyAlignment="1" applyProtection="1">
      <alignment horizontal="center" vertical="center"/>
      <protection locked="0"/>
    </xf>
    <xf numFmtId="166" fontId="2" fillId="0" borderId="104" xfId="9" applyNumberFormat="1" applyFont="1" applyFill="1" applyBorder="1" applyAlignment="1" applyProtection="1">
      <alignment horizontal="center" vertical="center"/>
      <protection locked="0"/>
    </xf>
    <xf numFmtId="166" fontId="2" fillId="0" borderId="12" xfId="9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9" applyNumberFormat="1" applyFont="1" applyFill="1" applyBorder="1" applyAlignment="1" applyProtection="1">
      <alignment horizontal="center" vertical="center" wrapText="1"/>
      <protection locked="0"/>
    </xf>
    <xf numFmtId="166" fontId="2" fillId="0" borderId="106" xfId="9" applyNumberFormat="1" applyFont="1" applyFill="1" applyBorder="1" applyAlignment="1" applyProtection="1">
      <alignment horizontal="center" vertical="center" wrapText="1"/>
      <protection locked="0"/>
    </xf>
    <xf numFmtId="166" fontId="2" fillId="0" borderId="104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Fill="1" applyBorder="1" applyAlignment="1">
      <alignment horizontal="center" vertical="top"/>
    </xf>
    <xf numFmtId="0" fontId="9" fillId="0" borderId="0" xfId="13" applyFont="1" applyFill="1"/>
    <xf numFmtId="0" fontId="15" fillId="0" borderId="101" xfId="9" applyFont="1" applyFill="1" applyBorder="1"/>
    <xf numFmtId="166" fontId="9" fillId="0" borderId="12" xfId="13" applyNumberFormat="1" applyFont="1" applyFill="1" applyBorder="1" applyAlignment="1">
      <alignment horizontal="center" vertical="center" wrapText="1"/>
    </xf>
    <xf numFmtId="166" fontId="9" fillId="0" borderId="106" xfId="13" applyNumberFormat="1" applyFont="1" applyFill="1" applyBorder="1" applyAlignment="1">
      <alignment horizontal="center" vertical="center" wrapText="1"/>
    </xf>
    <xf numFmtId="166" fontId="9" fillId="0" borderId="109" xfId="13" applyNumberFormat="1" applyFont="1" applyFill="1" applyBorder="1" applyAlignment="1">
      <alignment horizontal="center" vertical="center" wrapText="1"/>
    </xf>
    <xf numFmtId="2" fontId="9" fillId="0" borderId="109" xfId="13" applyNumberFormat="1" applyFont="1" applyFill="1" applyBorder="1" applyAlignment="1">
      <alignment horizontal="center" vertical="center" wrapText="1"/>
    </xf>
    <xf numFmtId="166" fontId="9" fillId="0" borderId="110" xfId="13" applyNumberFormat="1" applyFont="1" applyFill="1" applyBorder="1" applyAlignment="1">
      <alignment horizontal="center" vertical="center" wrapText="1"/>
    </xf>
    <xf numFmtId="2" fontId="9" fillId="0" borderId="110" xfId="13" applyNumberFormat="1" applyFont="1" applyFill="1" applyBorder="1" applyAlignment="1">
      <alignment horizontal="center" vertical="center" wrapText="1"/>
    </xf>
    <xf numFmtId="2" fontId="15" fillId="0" borderId="25" xfId="13" applyNumberFormat="1" applyFont="1" applyFill="1" applyBorder="1" applyAlignment="1">
      <alignment horizontal="center" vertical="center" wrapText="1"/>
    </xf>
    <xf numFmtId="2" fontId="9" fillId="0" borderId="12" xfId="13" applyNumberFormat="1" applyFont="1" applyFill="1" applyBorder="1" applyAlignment="1">
      <alignment horizontal="center" vertical="center" wrapText="1"/>
    </xf>
    <xf numFmtId="2" fontId="9" fillId="0" borderId="106" xfId="13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0" xfId="12" applyFont="1" applyFill="1" applyAlignment="1">
      <alignment horizontal="center" vertical="center" wrapText="1"/>
    </xf>
    <xf numFmtId="0" fontId="7" fillId="0" borderId="0" xfId="12" applyFont="1" applyFill="1" applyAlignment="1">
      <alignment horizontal="center"/>
    </xf>
    <xf numFmtId="0" fontId="15" fillId="0" borderId="0" xfId="0" applyFont="1" applyFill="1" applyAlignment="1"/>
    <xf numFmtId="0" fontId="9" fillId="0" borderId="0" xfId="0" applyFont="1" applyAlignment="1"/>
    <xf numFmtId="0" fontId="7" fillId="0" borderId="25" xfId="13" applyFont="1" applyFill="1" applyBorder="1" applyAlignment="1">
      <alignment horizontal="left" vertical="center" wrapText="1"/>
    </xf>
    <xf numFmtId="0" fontId="7" fillId="0" borderId="102" xfId="13" applyFont="1" applyFill="1" applyBorder="1" applyAlignment="1">
      <alignment horizontal="center" vertical="center" wrapText="1"/>
    </xf>
    <xf numFmtId="0" fontId="7" fillId="0" borderId="26" xfId="13" applyFont="1" applyFill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center"/>
    </xf>
    <xf numFmtId="0" fontId="16" fillId="0" borderId="0" xfId="13" applyFont="1" applyFill="1" applyAlignment="1">
      <alignment horizontal="center" vertical="center"/>
    </xf>
    <xf numFmtId="0" fontId="4" fillId="0" borderId="0" xfId="13" applyFont="1" applyFill="1" applyAlignment="1">
      <alignment horizontal="center" vertical="center" wrapText="1"/>
    </xf>
    <xf numFmtId="0" fontId="16" fillId="0" borderId="0" xfId="13" applyFont="1" applyFill="1" applyAlignment="1">
      <alignment horizontal="center" vertical="center" wrapText="1"/>
    </xf>
    <xf numFmtId="0" fontId="7" fillId="0" borderId="0" xfId="13" applyFont="1" applyFill="1" applyAlignment="1">
      <alignment horizontal="center"/>
    </xf>
    <xf numFmtId="0" fontId="7" fillId="0" borderId="0" xfId="13" applyFont="1" applyFill="1" applyAlignment="1">
      <alignment horizontal="center" vertical="center" wrapText="1"/>
    </xf>
    <xf numFmtId="0" fontId="7" fillId="0" borderId="104" xfId="13" applyFont="1" applyFill="1" applyBorder="1" applyAlignment="1">
      <alignment horizontal="center" vertical="center" wrapText="1"/>
    </xf>
    <xf numFmtId="0" fontId="7" fillId="0" borderId="0" xfId="9" applyFont="1" applyFill="1" applyAlignment="1">
      <alignment horizontal="center"/>
    </xf>
    <xf numFmtId="0" fontId="7" fillId="0" borderId="0" xfId="9" applyFont="1" applyFill="1" applyAlignment="1">
      <alignment horizontal="center" vertical="center" wrapText="1"/>
    </xf>
    <xf numFmtId="0" fontId="7" fillId="0" borderId="102" xfId="9" applyFont="1" applyFill="1" applyBorder="1" applyAlignment="1">
      <alignment horizontal="center" vertical="center" wrapText="1"/>
    </xf>
    <xf numFmtId="0" fontId="7" fillId="0" borderId="104" xfId="9" applyFont="1" applyFill="1" applyBorder="1" applyAlignment="1">
      <alignment horizontal="center" vertical="center" wrapText="1"/>
    </xf>
    <xf numFmtId="0" fontId="7" fillId="0" borderId="26" xfId="9" applyFont="1" applyFill="1" applyBorder="1" applyAlignment="1">
      <alignment horizontal="center" vertical="center" wrapText="1"/>
    </xf>
    <xf numFmtId="0" fontId="7" fillId="0" borderId="103" xfId="9" applyFont="1" applyFill="1" applyBorder="1" applyAlignment="1">
      <alignment horizontal="center" vertical="center" wrapText="1"/>
    </xf>
    <xf numFmtId="0" fontId="7" fillId="0" borderId="70" xfId="9" applyFont="1" applyFill="1" applyBorder="1" applyAlignment="1">
      <alignment horizontal="center" vertical="center" wrapText="1"/>
    </xf>
    <xf numFmtId="0" fontId="7" fillId="0" borderId="135" xfId="9" applyFont="1" applyFill="1" applyBorder="1" applyAlignment="1">
      <alignment horizontal="center" vertical="center" wrapText="1"/>
    </xf>
    <xf numFmtId="0" fontId="7" fillId="0" borderId="28" xfId="9" applyFont="1" applyFill="1" applyBorder="1" applyAlignment="1">
      <alignment horizontal="center" vertical="center" wrapText="1"/>
    </xf>
    <xf numFmtId="0" fontId="7" fillId="0" borderId="69" xfId="9" applyFont="1" applyFill="1" applyBorder="1" applyAlignment="1">
      <alignment horizontal="center" vertical="center" wrapText="1"/>
    </xf>
    <xf numFmtId="0" fontId="2" fillId="0" borderId="102" xfId="9" applyFont="1" applyFill="1" applyBorder="1" applyAlignment="1">
      <alignment horizontal="center" vertical="center" wrapText="1"/>
    </xf>
    <xf numFmtId="0" fontId="2" fillId="0" borderId="104" xfId="9" applyFont="1" applyFill="1" applyBorder="1" applyAlignment="1">
      <alignment horizontal="center" vertical="center" wrapText="1"/>
    </xf>
    <xf numFmtId="0" fontId="2" fillId="0" borderId="26" xfId="9" applyFont="1" applyFill="1" applyBorder="1" applyAlignment="1">
      <alignment horizontal="center" vertical="center" wrapText="1"/>
    </xf>
    <xf numFmtId="0" fontId="7" fillId="0" borderId="105" xfId="9" applyFont="1" applyFill="1" applyBorder="1" applyAlignment="1">
      <alignment horizontal="center" vertical="center" wrapText="1"/>
    </xf>
    <xf numFmtId="0" fontId="2" fillId="0" borderId="135" xfId="9" applyFont="1" applyFill="1" applyBorder="1" applyAlignment="1">
      <alignment horizontal="center" vertical="center" wrapText="1"/>
    </xf>
    <xf numFmtId="0" fontId="2" fillId="0" borderId="28" xfId="9" applyFont="1" applyFill="1" applyBorder="1" applyAlignment="1">
      <alignment horizontal="center" vertical="center" wrapText="1"/>
    </xf>
    <xf numFmtId="0" fontId="2" fillId="0" borderId="0" xfId="9" applyFont="1" applyFill="1"/>
    <xf numFmtId="0" fontId="2" fillId="0" borderId="57" xfId="9" applyFont="1" applyFill="1" applyBorder="1" applyAlignment="1">
      <alignment horizontal="center" vertical="top"/>
    </xf>
    <xf numFmtId="0" fontId="15" fillId="0" borderId="0" xfId="0" applyFont="1" applyFill="1"/>
    <xf numFmtId="0" fontId="7" fillId="0" borderId="101" xfId="9" applyFont="1" applyFill="1" applyBorder="1" applyAlignment="1">
      <alignment horizontal="center" vertical="center"/>
    </xf>
    <xf numFmtId="0" fontId="7" fillId="0" borderId="0" xfId="9" applyFont="1" applyFill="1" applyAlignment="1">
      <alignment horizontal="center" vertical="center"/>
    </xf>
    <xf numFmtId="0" fontId="2" fillId="0" borderId="57" xfId="9" applyFont="1" applyFill="1" applyBorder="1" applyAlignment="1">
      <alignment horizontal="center" vertical="center"/>
    </xf>
    <xf numFmtId="0" fontId="2" fillId="0" borderId="0" xfId="9" applyFont="1" applyFill="1" applyAlignment="1">
      <alignment horizontal="center" vertical="center" wrapText="1"/>
    </xf>
    <xf numFmtId="0" fontId="7" fillId="0" borderId="102" xfId="9" applyFont="1" applyFill="1" applyBorder="1" applyAlignment="1">
      <alignment horizontal="center" vertical="center"/>
    </xf>
    <xf numFmtId="0" fontId="7" fillId="0" borderId="104" xfId="9" applyFont="1" applyFill="1" applyBorder="1" applyAlignment="1">
      <alignment horizontal="center" vertical="center"/>
    </xf>
    <xf numFmtId="0" fontId="7" fillId="0" borderId="26" xfId="9" applyFont="1" applyFill="1" applyBorder="1" applyAlignment="1">
      <alignment horizontal="center" vertical="center"/>
    </xf>
    <xf numFmtId="0" fontId="9" fillId="0" borderId="0" xfId="0" applyFont="1" applyFill="1"/>
    <xf numFmtId="0" fontId="2" fillId="0" borderId="57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2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13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9" fillId="0" borderId="13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02" xfId="12" applyFont="1" applyFill="1" applyBorder="1" applyAlignment="1">
      <alignment horizontal="center" vertical="center" wrapText="1"/>
    </xf>
    <xf numFmtId="0" fontId="7" fillId="0" borderId="26" xfId="12" applyFont="1" applyFill="1" applyBorder="1" applyAlignment="1">
      <alignment horizontal="center" vertical="center" wrapText="1"/>
    </xf>
    <xf numFmtId="0" fontId="7" fillId="0" borderId="70" xfId="12" applyFont="1" applyFill="1" applyBorder="1" applyAlignment="1">
      <alignment horizontal="center" vertical="center" wrapText="1"/>
    </xf>
    <xf numFmtId="0" fontId="7" fillId="0" borderId="28" xfId="12" applyFont="1" applyFill="1" applyBorder="1" applyAlignment="1">
      <alignment horizontal="center" vertical="center" wrapText="1"/>
    </xf>
    <xf numFmtId="0" fontId="7" fillId="0" borderId="104" xfId="12" applyFont="1" applyFill="1" applyBorder="1" applyAlignment="1">
      <alignment horizontal="center" vertical="center" wrapText="1"/>
    </xf>
    <xf numFmtId="0" fontId="7" fillId="0" borderId="69" xfId="12" applyFont="1" applyFill="1" applyBorder="1" applyAlignment="1">
      <alignment horizontal="center" vertical="center" wrapText="1"/>
    </xf>
    <xf numFmtId="0" fontId="7" fillId="0" borderId="73" xfId="12" applyFont="1" applyFill="1" applyBorder="1" applyAlignment="1">
      <alignment horizontal="center" vertical="center" wrapText="1"/>
    </xf>
    <xf numFmtId="0" fontId="7" fillId="0" borderId="77" xfId="12" applyFont="1" applyFill="1" applyBorder="1" applyAlignment="1">
      <alignment horizontal="center" vertical="center" wrapText="1"/>
    </xf>
    <xf numFmtId="0" fontId="7" fillId="0" borderId="103" xfId="12" applyFont="1" applyFill="1" applyBorder="1" applyAlignment="1">
      <alignment horizontal="center" vertical="center" wrapText="1"/>
    </xf>
    <xf numFmtId="0" fontId="7" fillId="0" borderId="27" xfId="12" applyFont="1" applyFill="1" applyBorder="1" applyAlignment="1">
      <alignment horizontal="center" vertical="center" wrapText="1"/>
    </xf>
    <xf numFmtId="0" fontId="7" fillId="0" borderId="29" xfId="12" applyFont="1" applyFill="1" applyBorder="1" applyAlignment="1">
      <alignment horizontal="center" vertical="center" wrapText="1"/>
    </xf>
    <xf numFmtId="0" fontId="7" fillId="0" borderId="105" xfId="12" applyFont="1" applyFill="1" applyBorder="1" applyAlignment="1">
      <alignment horizontal="center" vertical="center" wrapText="1"/>
    </xf>
    <xf numFmtId="0" fontId="4" fillId="0" borderId="0" xfId="12" applyFont="1" applyFill="1" applyAlignment="1">
      <alignment horizontal="center" vertical="center"/>
    </xf>
    <xf numFmtId="0" fontId="15" fillId="0" borderId="0" xfId="11" applyFont="1" applyFill="1" applyAlignment="1">
      <alignment horizontal="center" vertical="center"/>
    </xf>
    <xf numFmtId="0" fontId="7" fillId="0" borderId="101" xfId="12" applyFont="1" applyFill="1" applyBorder="1" applyAlignment="1">
      <alignment horizontal="center"/>
    </xf>
    <xf numFmtId="0" fontId="7" fillId="0" borderId="0" xfId="12" applyFont="1" applyFill="1" applyBorder="1" applyAlignment="1">
      <alignment horizontal="left" vertical="center" wrapText="1"/>
    </xf>
    <xf numFmtId="0" fontId="15" fillId="0" borderId="0" xfId="1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7" fillId="0" borderId="57" xfId="11" applyFont="1" applyFill="1" applyBorder="1" applyAlignment="1">
      <alignment horizontal="center"/>
    </xf>
    <xf numFmtId="0" fontId="2" fillId="0" borderId="1" xfId="10" applyFont="1" applyFill="1" applyBorder="1" applyAlignment="1">
      <alignment horizontal="center" vertical="center" textRotation="90" wrapText="1"/>
    </xf>
    <xf numFmtId="0" fontId="2" fillId="0" borderId="1" xfId="10" applyFont="1" applyFill="1" applyBorder="1" applyAlignment="1">
      <alignment horizontal="center" vertical="center" wrapText="1"/>
    </xf>
    <xf numFmtId="0" fontId="7" fillId="0" borderId="101" xfId="11" applyFont="1" applyFill="1" applyBorder="1" applyAlignment="1" applyProtection="1">
      <alignment horizontal="center"/>
      <protection hidden="1"/>
    </xf>
    <xf numFmtId="0" fontId="7" fillId="0" borderId="25" xfId="9" applyFont="1" applyFill="1" applyBorder="1" applyAlignment="1">
      <alignment horizontal="center" vertical="center" wrapText="1"/>
    </xf>
    <xf numFmtId="0" fontId="7" fillId="0" borderId="101" xfId="9" applyFont="1" applyFill="1" applyBorder="1" applyAlignment="1">
      <alignment horizontal="center"/>
    </xf>
    <xf numFmtId="0" fontId="7" fillId="0" borderId="73" xfId="9" applyFont="1" applyFill="1" applyBorder="1" applyAlignment="1">
      <alignment horizontal="center" vertical="center" wrapText="1"/>
    </xf>
    <xf numFmtId="0" fontId="7" fillId="0" borderId="77" xfId="9" applyFont="1" applyFill="1" applyBorder="1" applyAlignment="1">
      <alignment horizontal="center" vertical="center" wrapText="1"/>
    </xf>
    <xf numFmtId="0" fontId="7" fillId="0" borderId="27" xfId="9" applyFont="1" applyFill="1" applyBorder="1" applyAlignment="1">
      <alignment horizontal="center" vertical="center" wrapText="1"/>
    </xf>
    <xf numFmtId="0" fontId="7" fillId="0" borderId="29" xfId="9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0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90" xfId="1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wrapText="1"/>
    </xf>
    <xf numFmtId="0" fontId="7" fillId="0" borderId="91" xfId="1" applyFont="1" applyFill="1" applyBorder="1" applyAlignment="1">
      <alignment horizontal="center" vertical="center" wrapText="1"/>
    </xf>
    <xf numFmtId="0" fontId="7" fillId="0" borderId="9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 vertical="center" wrapText="1"/>
    </xf>
    <xf numFmtId="0" fontId="7" fillId="0" borderId="79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7" fillId="0" borderId="8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/>
    </xf>
    <xf numFmtId="0" fontId="7" fillId="0" borderId="32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3" xfId="9"/>
    <cellStyle name="Обычный 14" xfId="11"/>
    <cellStyle name="Обычный 15" xfId="13"/>
    <cellStyle name="Обычный 2" xfId="1"/>
    <cellStyle name="Обычный 2 2" xfId="10"/>
    <cellStyle name="Обычный 2 3" xfId="2"/>
    <cellStyle name="Обычный 3 2" xfId="3"/>
    <cellStyle name="Обычный 4 2" xfId="12"/>
    <cellStyle name="Обычный 4 3" xfId="5"/>
    <cellStyle name="Обычный 5 2" xfId="6"/>
    <cellStyle name="Обычный 6 2" xfId="7"/>
    <cellStyle name="Обычный 7 2" xfId="4"/>
    <cellStyle name="Обычный 8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6"/>
  <sheetViews>
    <sheetView tabSelected="1" view="pageBreakPreview" zoomScale="110" zoomScaleSheetLayoutView="110" workbookViewId="0">
      <selection activeCell="D2" sqref="D2"/>
    </sheetView>
  </sheetViews>
  <sheetFormatPr defaultRowHeight="12.75" x14ac:dyDescent="0.2"/>
  <cols>
    <col min="1" max="1" width="6.75" style="50" customWidth="1"/>
    <col min="2" max="2" width="5.25" style="51" customWidth="1"/>
    <col min="3" max="3" width="5.875" style="51" customWidth="1"/>
    <col min="4" max="4" width="11.375" style="50" customWidth="1"/>
    <col min="5" max="5" width="7.75" style="50" customWidth="1"/>
    <col min="6" max="6" width="8.125" style="50" customWidth="1"/>
    <col min="7" max="7" width="8.375" style="50" customWidth="1"/>
    <col min="8" max="8" width="7.875" style="50" customWidth="1"/>
    <col min="9" max="9" width="9.25" style="50" customWidth="1"/>
    <col min="10" max="10" width="10" style="50" customWidth="1"/>
    <col min="11" max="12" width="9" style="50"/>
    <col min="13" max="13" width="8.625" style="50" customWidth="1"/>
    <col min="14" max="16384" width="9" style="50"/>
  </cols>
  <sheetData>
    <row r="1" spans="1:11" x14ac:dyDescent="0.2">
      <c r="A1" s="84"/>
      <c r="D1" s="84"/>
      <c r="E1" s="84"/>
      <c r="F1" s="84"/>
      <c r="G1" s="84"/>
      <c r="H1" s="84"/>
      <c r="I1" s="84"/>
      <c r="J1" s="84"/>
    </row>
    <row r="2" spans="1:11" x14ac:dyDescent="0.2">
      <c r="A2" s="52" t="s">
        <v>120</v>
      </c>
      <c r="B2" s="53"/>
      <c r="C2" s="53"/>
      <c r="D2" s="54"/>
      <c r="E2" s="84"/>
      <c r="F2" s="55"/>
      <c r="G2" s="55"/>
      <c r="H2" s="55"/>
      <c r="I2" s="55"/>
      <c r="J2" s="84"/>
    </row>
    <row r="3" spans="1:11" x14ac:dyDescent="0.2">
      <c r="A3" s="493" t="s">
        <v>0</v>
      </c>
      <c r="B3" s="493"/>
      <c r="C3" s="493"/>
      <c r="D3" s="84"/>
      <c r="E3" s="84"/>
      <c r="F3" s="52" t="s">
        <v>1</v>
      </c>
      <c r="G3" s="52"/>
      <c r="H3" s="52"/>
      <c r="I3" s="52"/>
      <c r="J3" s="84"/>
    </row>
    <row r="4" spans="1:11" x14ac:dyDescent="0.2">
      <c r="A4" s="52" t="s">
        <v>121</v>
      </c>
      <c r="B4" s="53"/>
      <c r="C4" s="53"/>
      <c r="D4" s="84"/>
      <c r="E4" s="84"/>
      <c r="F4" s="495" t="s">
        <v>2</v>
      </c>
      <c r="G4" s="495"/>
      <c r="H4" s="495"/>
      <c r="I4" s="495"/>
      <c r="J4" s="84"/>
    </row>
    <row r="5" spans="1:11" x14ac:dyDescent="0.2">
      <c r="A5" s="84"/>
      <c r="D5" s="84"/>
      <c r="E5" s="84"/>
      <c r="F5" s="52" t="s">
        <v>3</v>
      </c>
      <c r="G5" s="55"/>
      <c r="H5" s="55"/>
      <c r="I5" s="55"/>
      <c r="J5" s="55"/>
    </row>
    <row r="6" spans="1:11" x14ac:dyDescent="0.2">
      <c r="A6" s="84"/>
      <c r="D6" s="84"/>
      <c r="E6" s="84"/>
      <c r="F6" s="495" t="s">
        <v>4</v>
      </c>
      <c r="G6" s="495" t="s">
        <v>1</v>
      </c>
      <c r="H6" s="495"/>
      <c r="I6" s="495"/>
      <c r="J6" s="52"/>
    </row>
    <row r="7" spans="1:11" x14ac:dyDescent="0.2">
      <c r="A7" s="84"/>
      <c r="D7" s="84"/>
      <c r="E7" s="84"/>
      <c r="F7" s="84" t="s">
        <v>5</v>
      </c>
      <c r="G7" s="84"/>
      <c r="H7" s="84"/>
      <c r="I7" s="84"/>
      <c r="J7" s="84"/>
    </row>
    <row r="8" spans="1:11" x14ac:dyDescent="0.2">
      <c r="A8" s="84"/>
      <c r="D8" s="84"/>
      <c r="E8" s="84"/>
      <c r="F8" s="495" t="s">
        <v>6</v>
      </c>
      <c r="G8" s="495"/>
      <c r="H8" s="495"/>
      <c r="I8" s="495"/>
      <c r="J8" s="84"/>
    </row>
    <row r="9" spans="1:11" x14ac:dyDescent="0.2">
      <c r="A9" s="84"/>
      <c r="D9" s="84"/>
      <c r="E9" s="84"/>
      <c r="F9" s="84"/>
      <c r="G9" s="84"/>
      <c r="H9" s="84"/>
      <c r="I9" s="84"/>
      <c r="J9" s="84"/>
    </row>
    <row r="10" spans="1:11" x14ac:dyDescent="0.2">
      <c r="A10" s="387"/>
      <c r="B10" s="388"/>
      <c r="C10" s="388"/>
      <c r="D10" s="516" t="s">
        <v>7</v>
      </c>
      <c r="E10" s="516"/>
      <c r="F10" s="516"/>
      <c r="G10" s="516"/>
      <c r="H10" s="387"/>
      <c r="I10" s="387"/>
      <c r="J10" s="387"/>
    </row>
    <row r="11" spans="1:11" ht="17.25" customHeight="1" x14ac:dyDescent="0.2">
      <c r="A11" s="486" t="s">
        <v>127</v>
      </c>
      <c r="B11" s="486"/>
      <c r="C11" s="486"/>
      <c r="D11" s="486"/>
      <c r="E11" s="486"/>
      <c r="F11" s="486"/>
      <c r="G11" s="486"/>
      <c r="H11" s="486"/>
      <c r="I11" s="486"/>
      <c r="J11" s="486"/>
    </row>
    <row r="12" spans="1:11" x14ac:dyDescent="0.2">
      <c r="A12" s="486" t="s">
        <v>8</v>
      </c>
      <c r="B12" s="486"/>
      <c r="C12" s="486"/>
      <c r="D12" s="486"/>
      <c r="E12" s="486"/>
      <c r="F12" s="486"/>
      <c r="G12" s="486"/>
      <c r="H12" s="486"/>
      <c r="I12" s="486"/>
      <c r="J12" s="486"/>
    </row>
    <row r="13" spans="1:11" ht="13.5" thickBot="1" x14ac:dyDescent="0.25">
      <c r="A13" s="84"/>
      <c r="D13" s="84"/>
      <c r="E13" s="84"/>
      <c r="F13" s="84"/>
      <c r="G13" s="84"/>
      <c r="H13" s="84"/>
      <c r="I13" s="84"/>
      <c r="J13" s="84"/>
    </row>
    <row r="14" spans="1:11" ht="27" customHeight="1" thickBot="1" x14ac:dyDescent="0.25">
      <c r="A14" s="480" t="s">
        <v>9</v>
      </c>
      <c r="B14" s="478" t="s">
        <v>10</v>
      </c>
      <c r="C14" s="478"/>
      <c r="D14" s="478" t="s">
        <v>11</v>
      </c>
      <c r="E14" s="478"/>
      <c r="F14" s="478"/>
      <c r="G14" s="478" t="s">
        <v>12</v>
      </c>
      <c r="H14" s="478"/>
      <c r="I14" s="477"/>
      <c r="J14" s="487" t="s">
        <v>13</v>
      </c>
    </row>
    <row r="15" spans="1:11" ht="13.5" customHeight="1" thickBot="1" x14ac:dyDescent="0.25">
      <c r="A15" s="480"/>
      <c r="B15" s="478"/>
      <c r="C15" s="478"/>
      <c r="D15" s="490" t="s">
        <v>14</v>
      </c>
      <c r="E15" s="490"/>
      <c r="F15" s="490"/>
      <c r="G15" s="490" t="s">
        <v>14</v>
      </c>
      <c r="H15" s="490"/>
      <c r="I15" s="492"/>
      <c r="J15" s="517"/>
      <c r="K15" s="56"/>
    </row>
    <row r="16" spans="1:11" ht="14.65" customHeight="1" thickBot="1" x14ac:dyDescent="0.25">
      <c r="A16" s="480"/>
      <c r="B16" s="476" t="s">
        <v>15</v>
      </c>
      <c r="C16" s="480" t="s">
        <v>16</v>
      </c>
      <c r="D16" s="480" t="s">
        <v>17</v>
      </c>
      <c r="E16" s="480" t="s">
        <v>18</v>
      </c>
      <c r="F16" s="474" t="s">
        <v>19</v>
      </c>
      <c r="G16" s="480" t="s">
        <v>17</v>
      </c>
      <c r="H16" s="480" t="s">
        <v>18</v>
      </c>
      <c r="I16" s="476" t="s">
        <v>19</v>
      </c>
      <c r="J16" s="517"/>
      <c r="K16" s="56"/>
    </row>
    <row r="17" spans="1:18" ht="26.25" customHeight="1" thickBot="1" x14ac:dyDescent="0.25">
      <c r="A17" s="480"/>
      <c r="B17" s="476"/>
      <c r="C17" s="480"/>
      <c r="D17" s="480"/>
      <c r="E17" s="478"/>
      <c r="F17" s="474"/>
      <c r="G17" s="478"/>
      <c r="H17" s="478"/>
      <c r="I17" s="476"/>
      <c r="J17" s="489"/>
    </row>
    <row r="18" spans="1:18" ht="15" x14ac:dyDescent="0.25">
      <c r="A18" s="57">
        <v>0</v>
      </c>
      <c r="B18" s="58">
        <v>36</v>
      </c>
      <c r="C18" s="58">
        <v>37</v>
      </c>
      <c r="D18" s="59">
        <v>4569.0380999999998</v>
      </c>
      <c r="E18" s="60" t="s">
        <v>20</v>
      </c>
      <c r="F18" s="61" t="s">
        <v>20</v>
      </c>
      <c r="G18" s="62">
        <v>1556.4686999999999</v>
      </c>
      <c r="H18" s="60" t="s">
        <v>20</v>
      </c>
      <c r="I18" s="63" t="s">
        <v>20</v>
      </c>
      <c r="J18" s="57" t="s">
        <v>20</v>
      </c>
      <c r="K18" s="51"/>
      <c r="M18" s="64"/>
      <c r="N18" s="65"/>
      <c r="Q18" s="66"/>
      <c r="R18" s="66"/>
    </row>
    <row r="19" spans="1:18" ht="15" x14ac:dyDescent="0.25">
      <c r="A19" s="67">
        <v>1</v>
      </c>
      <c r="B19" s="68">
        <v>36</v>
      </c>
      <c r="C19" s="68">
        <v>37</v>
      </c>
      <c r="D19" s="69">
        <f>D18+E19</f>
        <v>4569.1134000000002</v>
      </c>
      <c r="E19" s="317">
        <v>7.5300000000000006E-2</v>
      </c>
      <c r="F19" s="70">
        <f>E19*20000</f>
        <v>1506.0000000000002</v>
      </c>
      <c r="G19" s="71">
        <f>G18+H19</f>
        <v>1556.5134999999998</v>
      </c>
      <c r="H19" s="317">
        <v>4.48E-2</v>
      </c>
      <c r="I19" s="72">
        <f>H19*20000</f>
        <v>896</v>
      </c>
      <c r="J19" s="73">
        <f t="shared" ref="J19:J43" si="0">I19/F19</f>
        <v>0.59495351925630802</v>
      </c>
      <c r="N19" s="65"/>
      <c r="Q19" s="66"/>
      <c r="R19" s="66"/>
    </row>
    <row r="20" spans="1:18" ht="15" x14ac:dyDescent="0.25">
      <c r="A20" s="67">
        <v>2</v>
      </c>
      <c r="B20" s="68">
        <v>36</v>
      </c>
      <c r="C20" s="68">
        <v>37</v>
      </c>
      <c r="D20" s="69">
        <f t="shared" ref="D20:D42" si="1">D19+E20</f>
        <v>4569.1957000000002</v>
      </c>
      <c r="E20" s="317">
        <v>8.2299999999999998E-2</v>
      </c>
      <c r="F20" s="70">
        <f t="shared" ref="F20:F42" si="2">E20*20000</f>
        <v>1646</v>
      </c>
      <c r="G20" s="71">
        <f t="shared" ref="G20:G42" si="3">G19+H20</f>
        <v>1556.5565999999999</v>
      </c>
      <c r="H20" s="317">
        <v>4.3099999999999999E-2</v>
      </c>
      <c r="I20" s="72">
        <f t="shared" ref="I20:I42" si="4">H20*20000</f>
        <v>862</v>
      </c>
      <c r="J20" s="73">
        <f t="shared" si="0"/>
        <v>0.5236938031591738</v>
      </c>
      <c r="N20" s="65"/>
      <c r="Q20" s="66"/>
      <c r="R20" s="66"/>
    </row>
    <row r="21" spans="1:18" ht="15" x14ac:dyDescent="0.25">
      <c r="A21" s="67">
        <v>3</v>
      </c>
      <c r="B21" s="68">
        <v>36</v>
      </c>
      <c r="C21" s="68">
        <v>37</v>
      </c>
      <c r="D21" s="69">
        <f t="shared" si="1"/>
        <v>4569.2968000000001</v>
      </c>
      <c r="E21" s="317">
        <v>0.1011</v>
      </c>
      <c r="F21" s="70">
        <f t="shared" si="2"/>
        <v>2022</v>
      </c>
      <c r="G21" s="71">
        <f t="shared" si="3"/>
        <v>1556.5989999999999</v>
      </c>
      <c r="H21" s="317">
        <v>4.24E-2</v>
      </c>
      <c r="I21" s="72">
        <f t="shared" si="4"/>
        <v>848</v>
      </c>
      <c r="J21" s="73">
        <f t="shared" si="0"/>
        <v>0.41938674579624136</v>
      </c>
      <c r="N21" s="65"/>
      <c r="Q21" s="66"/>
      <c r="R21" s="66"/>
    </row>
    <row r="22" spans="1:18" ht="15" x14ac:dyDescent="0.25">
      <c r="A22" s="67">
        <v>4</v>
      </c>
      <c r="B22" s="68">
        <v>37</v>
      </c>
      <c r="C22" s="68">
        <v>37</v>
      </c>
      <c r="D22" s="69">
        <f t="shared" si="1"/>
        <v>4569.4112000000005</v>
      </c>
      <c r="E22" s="317">
        <v>0.1144</v>
      </c>
      <c r="F22" s="70">
        <f t="shared" si="2"/>
        <v>2288</v>
      </c>
      <c r="G22" s="71">
        <f t="shared" si="3"/>
        <v>1556.6416999999999</v>
      </c>
      <c r="H22" s="317">
        <v>4.2700000000000002E-2</v>
      </c>
      <c r="I22" s="72">
        <f t="shared" si="4"/>
        <v>854</v>
      </c>
      <c r="J22" s="73">
        <f t="shared" si="0"/>
        <v>0.37325174825174823</v>
      </c>
      <c r="N22" s="65"/>
      <c r="Q22" s="66"/>
      <c r="R22" s="66"/>
    </row>
    <row r="23" spans="1:18" ht="15" x14ac:dyDescent="0.25">
      <c r="A23" s="67">
        <v>5</v>
      </c>
      <c r="B23" s="68">
        <v>37</v>
      </c>
      <c r="C23" s="68">
        <v>37</v>
      </c>
      <c r="D23" s="69">
        <f t="shared" si="1"/>
        <v>4569.5360000000001</v>
      </c>
      <c r="E23" s="317">
        <v>0.12479999999999999</v>
      </c>
      <c r="F23" s="70">
        <f t="shared" si="2"/>
        <v>2496</v>
      </c>
      <c r="G23" s="71">
        <f t="shared" si="3"/>
        <v>1556.6849</v>
      </c>
      <c r="H23" s="317">
        <v>4.3200000000000002E-2</v>
      </c>
      <c r="I23" s="72">
        <f t="shared" si="4"/>
        <v>864</v>
      </c>
      <c r="J23" s="73">
        <f t="shared" si="0"/>
        <v>0.34615384615384615</v>
      </c>
      <c r="N23" s="65"/>
      <c r="Q23" s="66"/>
      <c r="R23" s="66"/>
    </row>
    <row r="24" spans="1:18" ht="15" x14ac:dyDescent="0.25">
      <c r="A24" s="67">
        <v>6</v>
      </c>
      <c r="B24" s="68">
        <v>36</v>
      </c>
      <c r="C24" s="68">
        <v>37</v>
      </c>
      <c r="D24" s="69">
        <f t="shared" si="1"/>
        <v>4569.6737000000003</v>
      </c>
      <c r="E24" s="317">
        <v>0.13769999999999999</v>
      </c>
      <c r="F24" s="70">
        <f t="shared" si="2"/>
        <v>2754</v>
      </c>
      <c r="G24" s="71">
        <f t="shared" si="3"/>
        <v>1556.7284999999999</v>
      </c>
      <c r="H24" s="317">
        <v>4.36E-2</v>
      </c>
      <c r="I24" s="72">
        <f t="shared" si="4"/>
        <v>872</v>
      </c>
      <c r="J24" s="73">
        <f t="shared" si="0"/>
        <v>0.3166303558460421</v>
      </c>
      <c r="N24" s="65"/>
      <c r="Q24" s="66"/>
      <c r="R24" s="66"/>
    </row>
    <row r="25" spans="1:18" ht="15" x14ac:dyDescent="0.25">
      <c r="A25" s="67">
        <v>7</v>
      </c>
      <c r="B25" s="68">
        <v>36</v>
      </c>
      <c r="C25" s="68">
        <v>37</v>
      </c>
      <c r="D25" s="69">
        <f t="shared" si="1"/>
        <v>4569.8189000000002</v>
      </c>
      <c r="E25" s="317">
        <v>0.1452</v>
      </c>
      <c r="F25" s="70">
        <f t="shared" si="2"/>
        <v>2904</v>
      </c>
      <c r="G25" s="71">
        <f t="shared" si="3"/>
        <v>1556.7753</v>
      </c>
      <c r="H25" s="317">
        <v>4.6800000000000001E-2</v>
      </c>
      <c r="I25" s="72">
        <f t="shared" si="4"/>
        <v>936</v>
      </c>
      <c r="J25" s="73">
        <f t="shared" si="0"/>
        <v>0.32231404958677684</v>
      </c>
      <c r="N25" s="65"/>
      <c r="Q25" s="66"/>
      <c r="R25" s="66"/>
    </row>
    <row r="26" spans="1:18" ht="15" x14ac:dyDescent="0.25">
      <c r="A26" s="67">
        <v>8</v>
      </c>
      <c r="B26" s="68">
        <v>36</v>
      </c>
      <c r="C26" s="68">
        <v>38</v>
      </c>
      <c r="D26" s="69">
        <f t="shared" si="1"/>
        <v>4569.9639999999999</v>
      </c>
      <c r="E26" s="317">
        <v>0.14510000000000001</v>
      </c>
      <c r="F26" s="70">
        <f t="shared" si="2"/>
        <v>2902</v>
      </c>
      <c r="G26" s="71">
        <f t="shared" si="3"/>
        <v>1556.8230000000001</v>
      </c>
      <c r="H26" s="317">
        <v>4.7699999999999999E-2</v>
      </c>
      <c r="I26" s="72">
        <f t="shared" si="4"/>
        <v>954</v>
      </c>
      <c r="J26" s="73">
        <f t="shared" si="0"/>
        <v>0.32873880082701584</v>
      </c>
      <c r="N26" s="65"/>
      <c r="Q26" s="66"/>
      <c r="R26" s="66"/>
    </row>
    <row r="27" spans="1:18" ht="15" x14ac:dyDescent="0.25">
      <c r="A27" s="67">
        <v>9</v>
      </c>
      <c r="B27" s="68">
        <v>37</v>
      </c>
      <c r="C27" s="68">
        <v>38</v>
      </c>
      <c r="D27" s="69">
        <f t="shared" si="1"/>
        <v>4570.1088</v>
      </c>
      <c r="E27" s="317">
        <v>0.14480000000000001</v>
      </c>
      <c r="F27" s="70">
        <f t="shared" si="2"/>
        <v>2896.0000000000005</v>
      </c>
      <c r="G27" s="71">
        <f t="shared" si="3"/>
        <v>1556.8701000000001</v>
      </c>
      <c r="H27" s="317">
        <v>4.7100000000000003E-2</v>
      </c>
      <c r="I27" s="72">
        <f t="shared" si="4"/>
        <v>942.00000000000011</v>
      </c>
      <c r="J27" s="73">
        <f t="shared" si="0"/>
        <v>0.32527624309392267</v>
      </c>
      <c r="N27" s="65"/>
      <c r="Q27" s="66"/>
      <c r="R27" s="66"/>
    </row>
    <row r="28" spans="1:18" ht="15" x14ac:dyDescent="0.25">
      <c r="A28" s="67">
        <v>10</v>
      </c>
      <c r="B28" s="68">
        <v>37</v>
      </c>
      <c r="C28" s="68">
        <v>38</v>
      </c>
      <c r="D28" s="69">
        <f t="shared" si="1"/>
        <v>4570.2547000000004</v>
      </c>
      <c r="E28" s="317">
        <v>0.1459</v>
      </c>
      <c r="F28" s="70">
        <f t="shared" si="2"/>
        <v>2918</v>
      </c>
      <c r="G28" s="71">
        <f t="shared" si="3"/>
        <v>1556.9174</v>
      </c>
      <c r="H28" s="317">
        <v>4.7300000000000002E-2</v>
      </c>
      <c r="I28" s="72">
        <f t="shared" si="4"/>
        <v>946</v>
      </c>
      <c r="J28" s="73">
        <f t="shared" si="0"/>
        <v>0.32419465387251545</v>
      </c>
      <c r="N28" s="65"/>
      <c r="Q28" s="66"/>
      <c r="R28" s="66"/>
    </row>
    <row r="29" spans="1:18" ht="15" x14ac:dyDescent="0.25">
      <c r="A29" s="67">
        <v>11</v>
      </c>
      <c r="B29" s="68">
        <v>37</v>
      </c>
      <c r="C29" s="68">
        <v>34</v>
      </c>
      <c r="D29" s="69">
        <f t="shared" si="1"/>
        <v>4570.3975</v>
      </c>
      <c r="E29" s="317">
        <v>0.14280000000000001</v>
      </c>
      <c r="F29" s="70">
        <f t="shared" si="2"/>
        <v>2856</v>
      </c>
      <c r="G29" s="71">
        <f t="shared" si="3"/>
        <v>1556.9678000000001</v>
      </c>
      <c r="H29" s="317">
        <v>5.04E-2</v>
      </c>
      <c r="I29" s="72">
        <f t="shared" si="4"/>
        <v>1008</v>
      </c>
      <c r="J29" s="73">
        <f t="shared" si="0"/>
        <v>0.35294117647058826</v>
      </c>
      <c r="N29" s="65"/>
      <c r="Q29" s="66"/>
      <c r="R29" s="66"/>
    </row>
    <row r="30" spans="1:18" ht="15" x14ac:dyDescent="0.25">
      <c r="A30" s="67">
        <v>12</v>
      </c>
      <c r="B30" s="68">
        <v>36</v>
      </c>
      <c r="C30" s="68">
        <v>34</v>
      </c>
      <c r="D30" s="69">
        <f t="shared" si="1"/>
        <v>4570.5357999999997</v>
      </c>
      <c r="E30" s="317">
        <v>0.13830000000000001</v>
      </c>
      <c r="F30" s="70">
        <f t="shared" si="2"/>
        <v>2766</v>
      </c>
      <c r="G30" s="71">
        <f t="shared" si="3"/>
        <v>1557.0178000000001</v>
      </c>
      <c r="H30" s="317">
        <v>0.05</v>
      </c>
      <c r="I30" s="72">
        <f t="shared" si="4"/>
        <v>1000</v>
      </c>
      <c r="J30" s="73">
        <f t="shared" si="0"/>
        <v>0.36153289949385392</v>
      </c>
      <c r="N30" s="65"/>
      <c r="Q30" s="66"/>
      <c r="R30" s="66"/>
    </row>
    <row r="31" spans="1:18" ht="15" x14ac:dyDescent="0.25">
      <c r="A31" s="67">
        <v>13</v>
      </c>
      <c r="B31" s="68">
        <v>36</v>
      </c>
      <c r="C31" s="68">
        <v>37</v>
      </c>
      <c r="D31" s="69">
        <f t="shared" si="1"/>
        <v>4570.6714999999995</v>
      </c>
      <c r="E31" s="317">
        <v>0.13569999999999999</v>
      </c>
      <c r="F31" s="70">
        <f t="shared" si="2"/>
        <v>2713.9999999999995</v>
      </c>
      <c r="G31" s="71">
        <f t="shared" si="3"/>
        <v>1557.0653</v>
      </c>
      <c r="H31" s="317">
        <v>4.7500000000000001E-2</v>
      </c>
      <c r="I31" s="72">
        <f t="shared" si="4"/>
        <v>950</v>
      </c>
      <c r="J31" s="73">
        <f t="shared" si="0"/>
        <v>0.35003684598378781</v>
      </c>
      <c r="N31" s="65"/>
      <c r="Q31" s="66"/>
      <c r="R31" s="66"/>
    </row>
    <row r="32" spans="1:18" ht="15" x14ac:dyDescent="0.25">
      <c r="A32" s="67">
        <v>14</v>
      </c>
      <c r="B32" s="68">
        <v>35.9</v>
      </c>
      <c r="C32" s="68">
        <v>37</v>
      </c>
      <c r="D32" s="69">
        <f t="shared" si="1"/>
        <v>4570.8093999999992</v>
      </c>
      <c r="E32" s="317">
        <v>0.13789999999999999</v>
      </c>
      <c r="F32" s="70">
        <f t="shared" si="2"/>
        <v>2758</v>
      </c>
      <c r="G32" s="71">
        <f t="shared" si="3"/>
        <v>1557.1113</v>
      </c>
      <c r="H32" s="317">
        <v>4.5999999999999999E-2</v>
      </c>
      <c r="I32" s="72">
        <f t="shared" si="4"/>
        <v>920</v>
      </c>
      <c r="J32" s="73">
        <f t="shared" si="0"/>
        <v>0.33357505438723711</v>
      </c>
      <c r="N32" s="65"/>
      <c r="Q32" s="66"/>
      <c r="R32" s="66"/>
    </row>
    <row r="33" spans="1:18" ht="15" x14ac:dyDescent="0.25">
      <c r="A33" s="67">
        <v>15</v>
      </c>
      <c r="B33" s="68">
        <v>35.799999999999997</v>
      </c>
      <c r="C33" s="68">
        <v>37</v>
      </c>
      <c r="D33" s="69">
        <f t="shared" si="1"/>
        <v>4570.9578999999994</v>
      </c>
      <c r="E33" s="317">
        <v>0.14849999999999999</v>
      </c>
      <c r="F33" s="70">
        <f t="shared" si="2"/>
        <v>2970</v>
      </c>
      <c r="G33" s="71">
        <f t="shared" si="3"/>
        <v>1557.1585</v>
      </c>
      <c r="H33" s="317">
        <v>4.7199999999999999E-2</v>
      </c>
      <c r="I33" s="72">
        <f t="shared" si="4"/>
        <v>944</v>
      </c>
      <c r="J33" s="73">
        <f t="shared" si="0"/>
        <v>0.31784511784511782</v>
      </c>
      <c r="N33" s="65"/>
      <c r="Q33" s="66"/>
      <c r="R33" s="66"/>
    </row>
    <row r="34" spans="1:18" ht="15" x14ac:dyDescent="0.25">
      <c r="A34" s="67">
        <v>16</v>
      </c>
      <c r="B34" s="68">
        <v>35.799999999999997</v>
      </c>
      <c r="C34" s="68">
        <v>37</v>
      </c>
      <c r="D34" s="69">
        <f t="shared" si="1"/>
        <v>4571.1041999999998</v>
      </c>
      <c r="E34" s="317">
        <v>0.14630000000000001</v>
      </c>
      <c r="F34" s="70">
        <f t="shared" si="2"/>
        <v>2926.0000000000005</v>
      </c>
      <c r="G34" s="71">
        <f t="shared" si="3"/>
        <v>1557.2058999999999</v>
      </c>
      <c r="H34" s="317">
        <v>4.7399999999999998E-2</v>
      </c>
      <c r="I34" s="72">
        <f t="shared" si="4"/>
        <v>948</v>
      </c>
      <c r="J34" s="73">
        <f t="shared" si="0"/>
        <v>0.32399179767600816</v>
      </c>
      <c r="N34" s="65"/>
      <c r="Q34" s="66"/>
      <c r="R34" s="66"/>
    </row>
    <row r="35" spans="1:18" ht="15" x14ac:dyDescent="0.25">
      <c r="A35" s="67">
        <v>17</v>
      </c>
      <c r="B35" s="68">
        <v>35.9</v>
      </c>
      <c r="C35" s="68">
        <v>37</v>
      </c>
      <c r="D35" s="69">
        <f t="shared" si="1"/>
        <v>4571.2494999999999</v>
      </c>
      <c r="E35" s="317">
        <v>0.14530000000000001</v>
      </c>
      <c r="F35" s="70">
        <f t="shared" si="2"/>
        <v>2906.0000000000005</v>
      </c>
      <c r="G35" s="71">
        <f t="shared" si="3"/>
        <v>1557.2530999999999</v>
      </c>
      <c r="H35" s="317">
        <v>4.7199999999999999E-2</v>
      </c>
      <c r="I35" s="72">
        <f t="shared" si="4"/>
        <v>944</v>
      </c>
      <c r="J35" s="73">
        <f t="shared" si="0"/>
        <v>0.32484514796971775</v>
      </c>
      <c r="N35" s="65"/>
      <c r="Q35" s="66"/>
      <c r="R35" s="66"/>
    </row>
    <row r="36" spans="1:18" ht="15" x14ac:dyDescent="0.25">
      <c r="A36" s="67">
        <v>18</v>
      </c>
      <c r="B36" s="68">
        <v>35.9</v>
      </c>
      <c r="C36" s="68">
        <v>37</v>
      </c>
      <c r="D36" s="69">
        <f t="shared" si="1"/>
        <v>4571.3882000000003</v>
      </c>
      <c r="E36" s="317">
        <v>0.13869999999999999</v>
      </c>
      <c r="F36" s="70">
        <f t="shared" si="2"/>
        <v>2774</v>
      </c>
      <c r="G36" s="71">
        <f t="shared" si="3"/>
        <v>1557.299</v>
      </c>
      <c r="H36" s="317">
        <v>4.5900000000000003E-2</v>
      </c>
      <c r="I36" s="72">
        <f t="shared" si="4"/>
        <v>918.00000000000011</v>
      </c>
      <c r="J36" s="73">
        <f t="shared" si="0"/>
        <v>0.33093006488824805</v>
      </c>
      <c r="N36" s="65"/>
      <c r="Q36" s="66"/>
      <c r="R36" s="66"/>
    </row>
    <row r="37" spans="1:18" ht="15" x14ac:dyDescent="0.25">
      <c r="A37" s="67">
        <v>19</v>
      </c>
      <c r="B37" s="68">
        <v>35.9</v>
      </c>
      <c r="C37" s="68">
        <v>37</v>
      </c>
      <c r="D37" s="69">
        <f t="shared" si="1"/>
        <v>4571.5173000000004</v>
      </c>
      <c r="E37" s="317">
        <v>0.12909999999999999</v>
      </c>
      <c r="F37" s="70">
        <f t="shared" si="2"/>
        <v>2582</v>
      </c>
      <c r="G37" s="71">
        <f t="shared" si="3"/>
        <v>1557.3446999999999</v>
      </c>
      <c r="H37" s="317">
        <v>4.5699999999999998E-2</v>
      </c>
      <c r="I37" s="72">
        <f t="shared" si="4"/>
        <v>914</v>
      </c>
      <c r="J37" s="73">
        <f t="shared" si="0"/>
        <v>0.35398915569326106</v>
      </c>
      <c r="N37" s="65"/>
      <c r="Q37" s="66"/>
      <c r="R37" s="66"/>
    </row>
    <row r="38" spans="1:18" ht="15" x14ac:dyDescent="0.25">
      <c r="A38" s="67">
        <v>20</v>
      </c>
      <c r="B38" s="68">
        <v>35.9</v>
      </c>
      <c r="C38" s="68">
        <v>37.1</v>
      </c>
      <c r="D38" s="69">
        <f t="shared" si="1"/>
        <v>4571.6264000000001</v>
      </c>
      <c r="E38" s="317">
        <v>0.1091</v>
      </c>
      <c r="F38" s="70">
        <f t="shared" si="2"/>
        <v>2182</v>
      </c>
      <c r="G38" s="71">
        <f t="shared" si="3"/>
        <v>1557.3905</v>
      </c>
      <c r="H38" s="317">
        <v>4.58E-2</v>
      </c>
      <c r="I38" s="72">
        <f t="shared" si="4"/>
        <v>916</v>
      </c>
      <c r="J38" s="73">
        <f t="shared" si="0"/>
        <v>0.41979835013748856</v>
      </c>
      <c r="N38" s="65"/>
      <c r="Q38" s="66"/>
      <c r="R38" s="66"/>
    </row>
    <row r="39" spans="1:18" ht="15" x14ac:dyDescent="0.25">
      <c r="A39" s="67">
        <v>21</v>
      </c>
      <c r="B39" s="68">
        <v>35.9</v>
      </c>
      <c r="C39" s="68">
        <v>37.1</v>
      </c>
      <c r="D39" s="69">
        <f t="shared" si="1"/>
        <v>4571.7186000000002</v>
      </c>
      <c r="E39" s="317">
        <v>9.2200000000000004E-2</v>
      </c>
      <c r="F39" s="70">
        <f t="shared" si="2"/>
        <v>1844</v>
      </c>
      <c r="G39" s="71">
        <f t="shared" si="3"/>
        <v>1557.4345000000001</v>
      </c>
      <c r="H39" s="317">
        <v>4.3999999999999997E-2</v>
      </c>
      <c r="I39" s="72">
        <f t="shared" si="4"/>
        <v>880</v>
      </c>
      <c r="J39" s="73">
        <f t="shared" si="0"/>
        <v>0.47722342733188722</v>
      </c>
      <c r="K39" s="56"/>
      <c r="N39" s="65"/>
      <c r="Q39" s="66"/>
      <c r="R39" s="66"/>
    </row>
    <row r="40" spans="1:18" ht="15" x14ac:dyDescent="0.25">
      <c r="A40" s="67">
        <v>22</v>
      </c>
      <c r="B40" s="68">
        <v>35.9</v>
      </c>
      <c r="C40" s="68">
        <v>37</v>
      </c>
      <c r="D40" s="69">
        <f t="shared" si="1"/>
        <v>4571.8008</v>
      </c>
      <c r="E40" s="317">
        <v>8.2199999999999995E-2</v>
      </c>
      <c r="F40" s="70">
        <f t="shared" si="2"/>
        <v>1644</v>
      </c>
      <c r="G40" s="71">
        <f t="shared" si="3"/>
        <v>1557.4774</v>
      </c>
      <c r="H40" s="317">
        <v>4.2900000000000001E-2</v>
      </c>
      <c r="I40" s="72">
        <f t="shared" si="4"/>
        <v>858</v>
      </c>
      <c r="J40" s="73">
        <f t="shared" si="0"/>
        <v>0.52189781021897808</v>
      </c>
      <c r="K40" s="74"/>
      <c r="N40" s="65"/>
      <c r="Q40" s="66"/>
      <c r="R40" s="66"/>
    </row>
    <row r="41" spans="1:18" ht="15" x14ac:dyDescent="0.25">
      <c r="A41" s="67">
        <v>23</v>
      </c>
      <c r="B41" s="68">
        <v>36</v>
      </c>
      <c r="C41" s="68">
        <v>37</v>
      </c>
      <c r="D41" s="69">
        <f t="shared" si="1"/>
        <v>4571.8786</v>
      </c>
      <c r="E41" s="317">
        <v>7.7799999999999994E-2</v>
      </c>
      <c r="F41" s="70">
        <f t="shared" si="2"/>
        <v>1555.9999999999998</v>
      </c>
      <c r="G41" s="71">
        <f t="shared" si="3"/>
        <v>1557.5201999999999</v>
      </c>
      <c r="H41" s="317">
        <v>4.2799999999999998E-2</v>
      </c>
      <c r="I41" s="72">
        <f t="shared" si="4"/>
        <v>856</v>
      </c>
      <c r="J41" s="73">
        <f t="shared" si="0"/>
        <v>0.55012853470437029</v>
      </c>
      <c r="K41" s="56"/>
      <c r="N41" s="65"/>
      <c r="Q41" s="66"/>
      <c r="R41" s="66"/>
    </row>
    <row r="42" spans="1:18" ht="13.5" thickBot="1" x14ac:dyDescent="0.25">
      <c r="A42" s="75">
        <v>24</v>
      </c>
      <c r="B42" s="68">
        <v>37</v>
      </c>
      <c r="C42" s="68">
        <v>37.1</v>
      </c>
      <c r="D42" s="69">
        <f t="shared" si="1"/>
        <v>4571.9540999999999</v>
      </c>
      <c r="E42" s="318">
        <v>7.5499999999999998E-2</v>
      </c>
      <c r="F42" s="70">
        <f t="shared" si="2"/>
        <v>1510</v>
      </c>
      <c r="G42" s="71">
        <f t="shared" si="3"/>
        <v>1557.5628999999999</v>
      </c>
      <c r="H42" s="319">
        <v>4.2700000000000002E-2</v>
      </c>
      <c r="I42" s="72">
        <f t="shared" si="4"/>
        <v>854</v>
      </c>
      <c r="J42" s="73">
        <f t="shared" si="0"/>
        <v>0.56556291390728475</v>
      </c>
    </row>
    <row r="43" spans="1:18" ht="13.5" thickBot="1" x14ac:dyDescent="0.25">
      <c r="A43" s="76" t="s">
        <v>21</v>
      </c>
      <c r="B43" s="77" t="s">
        <v>20</v>
      </c>
      <c r="C43" s="77" t="s">
        <v>20</v>
      </c>
      <c r="D43" s="76" t="s">
        <v>20</v>
      </c>
      <c r="E43" s="78">
        <f>SUM(E19:E42)</f>
        <v>2.9160000000000004</v>
      </c>
      <c r="F43" s="79">
        <f>SUM(F19:F42)</f>
        <v>58320</v>
      </c>
      <c r="G43" s="77" t="s">
        <v>20</v>
      </c>
      <c r="H43" s="80">
        <f>SUM(H19:H42)</f>
        <v>1.0942000000000001</v>
      </c>
      <c r="I43" s="81">
        <f>SUM(I19:I42)</f>
        <v>21884</v>
      </c>
      <c r="J43" s="82">
        <f t="shared" si="0"/>
        <v>0.37524005486968448</v>
      </c>
      <c r="L43" s="83"/>
    </row>
    <row r="44" spans="1:18" x14ac:dyDescent="0.2">
      <c r="A44" s="84"/>
      <c r="D44" s="84"/>
      <c r="E44" s="84"/>
      <c r="F44" s="84"/>
      <c r="G44" s="84"/>
      <c r="H44" s="84"/>
      <c r="I44" s="84"/>
      <c r="J44" s="84"/>
      <c r="K44" s="51" t="s">
        <v>22</v>
      </c>
    </row>
    <row r="45" spans="1:18" x14ac:dyDescent="0.2">
      <c r="A45" s="52" t="s">
        <v>120</v>
      </c>
      <c r="B45" s="53"/>
      <c r="C45" s="53"/>
      <c r="D45" s="54"/>
      <c r="E45" s="84"/>
      <c r="F45" s="55"/>
      <c r="G45" s="55"/>
      <c r="H45" s="55"/>
      <c r="I45" s="55"/>
      <c r="J45" s="84"/>
    </row>
    <row r="46" spans="1:18" x14ac:dyDescent="0.2">
      <c r="A46" s="493" t="s">
        <v>0</v>
      </c>
      <c r="B46" s="493"/>
      <c r="C46" s="493"/>
      <c r="D46" s="84"/>
      <c r="E46" s="84"/>
      <c r="F46" s="52" t="s">
        <v>1</v>
      </c>
      <c r="G46" s="52"/>
      <c r="H46" s="52"/>
      <c r="I46" s="52"/>
      <c r="J46" s="84"/>
    </row>
    <row r="47" spans="1:18" x14ac:dyDescent="0.2">
      <c r="A47" s="52" t="s">
        <v>121</v>
      </c>
      <c r="B47" s="53"/>
      <c r="C47" s="53"/>
      <c r="D47" s="84"/>
      <c r="E47" s="84"/>
      <c r="F47" s="495" t="s">
        <v>2</v>
      </c>
      <c r="G47" s="495"/>
      <c r="H47" s="495"/>
      <c r="I47" s="495"/>
      <c r="J47" s="84"/>
    </row>
    <row r="48" spans="1:18" x14ac:dyDescent="0.2">
      <c r="A48" s="84"/>
      <c r="D48" s="84"/>
      <c r="E48" s="84"/>
      <c r="F48" s="52" t="s">
        <v>23</v>
      </c>
      <c r="G48" s="55"/>
      <c r="H48" s="55"/>
      <c r="I48" s="55"/>
      <c r="J48" s="84"/>
    </row>
    <row r="49" spans="1:17" x14ac:dyDescent="0.2">
      <c r="A49" s="84"/>
      <c r="D49" s="84"/>
      <c r="E49" s="84"/>
      <c r="F49" s="495" t="s">
        <v>4</v>
      </c>
      <c r="G49" s="495"/>
      <c r="H49" s="495"/>
      <c r="I49" s="495"/>
      <c r="J49" s="84"/>
    </row>
    <row r="50" spans="1:17" x14ac:dyDescent="0.2">
      <c r="A50" s="84"/>
      <c r="D50" s="84"/>
      <c r="E50" s="84"/>
      <c r="F50" s="84" t="s">
        <v>5</v>
      </c>
      <c r="G50" s="84"/>
      <c r="H50" s="84"/>
      <c r="I50" s="84"/>
      <c r="J50" s="84"/>
    </row>
    <row r="51" spans="1:17" x14ac:dyDescent="0.2">
      <c r="A51" s="84"/>
      <c r="D51" s="84"/>
      <c r="E51" s="84"/>
      <c r="F51" s="495" t="s">
        <v>6</v>
      </c>
      <c r="G51" s="495"/>
      <c r="H51" s="495"/>
      <c r="I51" s="495"/>
      <c r="J51" s="84"/>
    </row>
    <row r="52" spans="1:17" x14ac:dyDescent="0.2">
      <c r="A52" s="84"/>
      <c r="D52" s="84"/>
      <c r="E52" s="84"/>
      <c r="F52" s="84"/>
      <c r="G52" s="84"/>
      <c r="H52" s="84"/>
      <c r="I52" s="84"/>
      <c r="J52" s="84"/>
    </row>
    <row r="53" spans="1:17" x14ac:dyDescent="0.2">
      <c r="A53" s="387"/>
      <c r="B53" s="388"/>
      <c r="C53" s="388"/>
      <c r="D53" s="516" t="s">
        <v>7</v>
      </c>
      <c r="E53" s="516"/>
      <c r="F53" s="516"/>
      <c r="G53" s="516"/>
      <c r="H53" s="387"/>
      <c r="I53" s="387"/>
      <c r="J53" s="387"/>
    </row>
    <row r="54" spans="1:17" ht="21" customHeight="1" x14ac:dyDescent="0.2">
      <c r="A54" s="486" t="s">
        <v>127</v>
      </c>
      <c r="B54" s="486"/>
      <c r="C54" s="486"/>
      <c r="D54" s="486"/>
      <c r="E54" s="486"/>
      <c r="F54" s="486"/>
      <c r="G54" s="486"/>
      <c r="H54" s="486"/>
      <c r="I54" s="486"/>
      <c r="J54" s="486"/>
    </row>
    <row r="55" spans="1:17" ht="12.75" customHeight="1" x14ac:dyDescent="0.2">
      <c r="A55" s="486" t="s">
        <v>8</v>
      </c>
      <c r="B55" s="486"/>
      <c r="C55" s="486"/>
      <c r="D55" s="486"/>
      <c r="E55" s="486"/>
      <c r="F55" s="486"/>
      <c r="G55" s="486"/>
      <c r="H55" s="486"/>
      <c r="I55" s="486"/>
      <c r="J55" s="486"/>
    </row>
    <row r="56" spans="1:17" ht="13.5" thickBot="1" x14ac:dyDescent="0.25">
      <c r="A56" s="84"/>
      <c r="D56" s="84"/>
      <c r="E56" s="84"/>
      <c r="F56" s="84"/>
      <c r="G56" s="84"/>
      <c r="H56" s="84"/>
      <c r="I56" s="84"/>
      <c r="J56" s="84"/>
    </row>
    <row r="57" spans="1:17" ht="27.95" customHeight="1" thickBot="1" x14ac:dyDescent="0.25">
      <c r="A57" s="480" t="s">
        <v>9</v>
      </c>
      <c r="B57" s="478" t="s">
        <v>10</v>
      </c>
      <c r="C57" s="478"/>
      <c r="D57" s="478" t="s">
        <v>11</v>
      </c>
      <c r="E57" s="478"/>
      <c r="F57" s="478"/>
      <c r="G57" s="478" t="s">
        <v>12</v>
      </c>
      <c r="H57" s="478"/>
      <c r="I57" s="477"/>
      <c r="J57" s="487" t="s">
        <v>13</v>
      </c>
    </row>
    <row r="58" spans="1:17" ht="14.85" customHeight="1" thickBot="1" x14ac:dyDescent="0.25">
      <c r="A58" s="480"/>
      <c r="B58" s="478"/>
      <c r="C58" s="478"/>
      <c r="D58" s="491" t="s">
        <v>14</v>
      </c>
      <c r="E58" s="491"/>
      <c r="F58" s="491"/>
      <c r="G58" s="491" t="s">
        <v>14</v>
      </c>
      <c r="H58" s="491"/>
      <c r="I58" s="514"/>
      <c r="J58" s="488"/>
    </row>
    <row r="59" spans="1:17" ht="14.65" customHeight="1" thickBot="1" x14ac:dyDescent="0.25">
      <c r="A59" s="476"/>
      <c r="B59" s="496" t="s">
        <v>15</v>
      </c>
      <c r="C59" s="511" t="s">
        <v>16</v>
      </c>
      <c r="D59" s="511" t="s">
        <v>17</v>
      </c>
      <c r="E59" s="511" t="s">
        <v>18</v>
      </c>
      <c r="F59" s="512" t="s">
        <v>19</v>
      </c>
      <c r="G59" s="511" t="s">
        <v>17</v>
      </c>
      <c r="H59" s="511" t="s">
        <v>18</v>
      </c>
      <c r="I59" s="513" t="s">
        <v>19</v>
      </c>
      <c r="J59" s="488"/>
    </row>
    <row r="60" spans="1:17" ht="24" customHeight="1" thickBot="1" x14ac:dyDescent="0.25">
      <c r="A60" s="476"/>
      <c r="B60" s="509"/>
      <c r="C60" s="515"/>
      <c r="D60" s="478"/>
      <c r="E60" s="478"/>
      <c r="F60" s="475"/>
      <c r="G60" s="478"/>
      <c r="H60" s="478"/>
      <c r="I60" s="477"/>
      <c r="J60" s="489"/>
      <c r="K60" s="51"/>
      <c r="L60" s="51"/>
    </row>
    <row r="61" spans="1:17" ht="15" x14ac:dyDescent="0.25">
      <c r="A61" s="57">
        <v>0</v>
      </c>
      <c r="B61" s="58">
        <v>36</v>
      </c>
      <c r="C61" s="58">
        <v>35</v>
      </c>
      <c r="D61" s="85">
        <v>6288.2658000000001</v>
      </c>
      <c r="E61" s="86" t="s">
        <v>20</v>
      </c>
      <c r="F61" s="87" t="s">
        <v>20</v>
      </c>
      <c r="G61" s="88">
        <v>2059.5288999999998</v>
      </c>
      <c r="H61" s="86" t="s">
        <v>20</v>
      </c>
      <c r="I61" s="87" t="s">
        <v>20</v>
      </c>
      <c r="J61" s="89" t="s">
        <v>20</v>
      </c>
      <c r="K61" s="51"/>
      <c r="L61" s="90"/>
      <c r="M61" s="90"/>
      <c r="O61" s="91"/>
      <c r="P61" s="92"/>
      <c r="Q61" s="92"/>
    </row>
    <row r="62" spans="1:17" ht="15" x14ac:dyDescent="0.25">
      <c r="A62" s="67">
        <v>1</v>
      </c>
      <c r="B62" s="68">
        <v>36</v>
      </c>
      <c r="C62" s="68">
        <v>35</v>
      </c>
      <c r="D62" s="93">
        <f>D61+E62</f>
        <v>6288.3159999999998</v>
      </c>
      <c r="E62" s="317">
        <v>5.0200000000000002E-2</v>
      </c>
      <c r="F62" s="94">
        <f>E62*20000</f>
        <v>1004</v>
      </c>
      <c r="G62" s="95">
        <f>G61+H62</f>
        <v>2059.5558999999998</v>
      </c>
      <c r="H62" s="317">
        <v>2.7E-2</v>
      </c>
      <c r="I62" s="96">
        <f>H62*20000</f>
        <v>540</v>
      </c>
      <c r="J62" s="97">
        <f t="shared" ref="J62:J86" si="5">I62/F62</f>
        <v>0.53784860557768921</v>
      </c>
      <c r="L62" s="91"/>
      <c r="M62" s="92"/>
      <c r="O62" s="91"/>
      <c r="P62" s="92"/>
      <c r="Q62" s="92"/>
    </row>
    <row r="63" spans="1:17" ht="15" x14ac:dyDescent="0.25">
      <c r="A63" s="67">
        <v>2</v>
      </c>
      <c r="B63" s="68">
        <v>36</v>
      </c>
      <c r="C63" s="68">
        <v>35</v>
      </c>
      <c r="D63" s="93">
        <f t="shared" ref="D63:D85" si="6">D62+E63</f>
        <v>6288.3692000000001</v>
      </c>
      <c r="E63" s="317">
        <v>5.3199999999999997E-2</v>
      </c>
      <c r="F63" s="94">
        <f t="shared" ref="F63:F85" si="7">E63*20000</f>
        <v>1064</v>
      </c>
      <c r="G63" s="95">
        <f t="shared" ref="G63:G85" si="8">G62+H63</f>
        <v>2059.5812999999998</v>
      </c>
      <c r="H63" s="317">
        <v>2.5399999999999999E-2</v>
      </c>
      <c r="I63" s="96">
        <f t="shared" ref="I63:I85" si="9">H63*20000</f>
        <v>508</v>
      </c>
      <c r="J63" s="97">
        <f t="shared" si="5"/>
        <v>0.47744360902255639</v>
      </c>
      <c r="L63" s="91"/>
      <c r="M63" s="92"/>
      <c r="O63" s="91"/>
      <c r="P63" s="92"/>
      <c r="Q63" s="92"/>
    </row>
    <row r="64" spans="1:17" ht="15" x14ac:dyDescent="0.25">
      <c r="A64" s="67">
        <v>3</v>
      </c>
      <c r="B64" s="68">
        <v>37</v>
      </c>
      <c r="C64" s="68">
        <v>35</v>
      </c>
      <c r="D64" s="93">
        <f t="shared" si="6"/>
        <v>6288.4344000000001</v>
      </c>
      <c r="E64" s="317">
        <v>6.5199999999999994E-2</v>
      </c>
      <c r="F64" s="94">
        <f t="shared" si="7"/>
        <v>1303.9999999999998</v>
      </c>
      <c r="G64" s="95">
        <f t="shared" si="8"/>
        <v>2059.6066999999998</v>
      </c>
      <c r="H64" s="317">
        <v>2.5399999999999999E-2</v>
      </c>
      <c r="I64" s="96">
        <f t="shared" si="9"/>
        <v>508</v>
      </c>
      <c r="J64" s="97">
        <f t="shared" si="5"/>
        <v>0.38957055214723935</v>
      </c>
      <c r="L64" s="91"/>
      <c r="M64" s="92"/>
      <c r="O64" s="91"/>
      <c r="P64" s="92"/>
      <c r="Q64" s="92"/>
    </row>
    <row r="65" spans="1:17" ht="15" x14ac:dyDescent="0.25">
      <c r="A65" s="67">
        <v>4</v>
      </c>
      <c r="B65" s="68">
        <v>36</v>
      </c>
      <c r="C65" s="68">
        <v>35</v>
      </c>
      <c r="D65" s="93">
        <f t="shared" si="6"/>
        <v>6288.5106000000005</v>
      </c>
      <c r="E65" s="317">
        <v>7.6200000000000004E-2</v>
      </c>
      <c r="F65" s="94">
        <f t="shared" si="7"/>
        <v>1524</v>
      </c>
      <c r="G65" s="95">
        <f t="shared" si="8"/>
        <v>2059.6324</v>
      </c>
      <c r="H65" s="317">
        <v>2.5700000000000001E-2</v>
      </c>
      <c r="I65" s="96">
        <f t="shared" si="9"/>
        <v>514</v>
      </c>
      <c r="J65" s="97">
        <f t="shared" si="5"/>
        <v>0.33727034120734906</v>
      </c>
      <c r="L65" s="91"/>
      <c r="M65" s="92"/>
      <c r="O65" s="91"/>
      <c r="P65" s="92"/>
      <c r="Q65" s="92"/>
    </row>
    <row r="66" spans="1:17" ht="15" x14ac:dyDescent="0.25">
      <c r="A66" s="67">
        <v>5</v>
      </c>
      <c r="B66" s="68">
        <v>36</v>
      </c>
      <c r="C66" s="68">
        <v>35</v>
      </c>
      <c r="D66" s="93">
        <f t="shared" si="6"/>
        <v>6288.5959000000003</v>
      </c>
      <c r="E66" s="317">
        <v>8.5300000000000001E-2</v>
      </c>
      <c r="F66" s="94">
        <f t="shared" si="7"/>
        <v>1706</v>
      </c>
      <c r="G66" s="95">
        <f t="shared" si="8"/>
        <v>2059.6581000000001</v>
      </c>
      <c r="H66" s="317">
        <v>2.5700000000000001E-2</v>
      </c>
      <c r="I66" s="96">
        <f t="shared" si="9"/>
        <v>514</v>
      </c>
      <c r="J66" s="97">
        <f t="shared" si="5"/>
        <v>0.30128956623681125</v>
      </c>
      <c r="L66" s="91"/>
      <c r="M66" s="92"/>
      <c r="O66" s="91"/>
      <c r="P66" s="92"/>
      <c r="Q66" s="92"/>
    </row>
    <row r="67" spans="1:17" ht="15" x14ac:dyDescent="0.25">
      <c r="A67" s="67">
        <v>6</v>
      </c>
      <c r="B67" s="68">
        <v>36</v>
      </c>
      <c r="C67" s="68">
        <v>35</v>
      </c>
      <c r="D67" s="93">
        <f t="shared" si="6"/>
        <v>6288.6932000000006</v>
      </c>
      <c r="E67" s="317">
        <v>9.7299999999999998E-2</v>
      </c>
      <c r="F67" s="94">
        <f t="shared" si="7"/>
        <v>1946</v>
      </c>
      <c r="G67" s="95">
        <f t="shared" si="8"/>
        <v>2059.6851000000001</v>
      </c>
      <c r="H67" s="317">
        <v>2.7E-2</v>
      </c>
      <c r="I67" s="96">
        <f t="shared" si="9"/>
        <v>540</v>
      </c>
      <c r="J67" s="97">
        <f t="shared" si="5"/>
        <v>0.27749229188078112</v>
      </c>
      <c r="L67" s="91"/>
      <c r="M67" s="92"/>
      <c r="O67" s="91"/>
      <c r="P67" s="92"/>
      <c r="Q67" s="92"/>
    </row>
    <row r="68" spans="1:17" ht="15" x14ac:dyDescent="0.25">
      <c r="A68" s="67">
        <v>7</v>
      </c>
      <c r="B68" s="68">
        <v>36</v>
      </c>
      <c r="C68" s="68">
        <v>34</v>
      </c>
      <c r="D68" s="93">
        <f t="shared" si="6"/>
        <v>6288.7910000000002</v>
      </c>
      <c r="E68" s="317">
        <v>9.7799999999999998E-2</v>
      </c>
      <c r="F68" s="94">
        <f t="shared" si="7"/>
        <v>1956</v>
      </c>
      <c r="G68" s="95">
        <f t="shared" si="8"/>
        <v>2059.7134000000001</v>
      </c>
      <c r="H68" s="317">
        <v>2.8299999999999999E-2</v>
      </c>
      <c r="I68" s="96">
        <f t="shared" si="9"/>
        <v>566</v>
      </c>
      <c r="J68" s="97">
        <f t="shared" si="5"/>
        <v>0.28936605316973413</v>
      </c>
      <c r="L68" s="91"/>
      <c r="M68" s="92"/>
      <c r="O68" s="91"/>
      <c r="P68" s="92"/>
      <c r="Q68" s="92"/>
    </row>
    <row r="69" spans="1:17" ht="15" x14ac:dyDescent="0.25">
      <c r="A69" s="67">
        <v>8</v>
      </c>
      <c r="B69" s="68">
        <v>36</v>
      </c>
      <c r="C69" s="68">
        <v>35</v>
      </c>
      <c r="D69" s="93">
        <f t="shared" si="6"/>
        <v>6288.8919999999998</v>
      </c>
      <c r="E69" s="317">
        <v>0.10100000000000001</v>
      </c>
      <c r="F69" s="94">
        <f t="shared" si="7"/>
        <v>2020.0000000000002</v>
      </c>
      <c r="G69" s="95">
        <f t="shared" si="8"/>
        <v>2059.7428</v>
      </c>
      <c r="H69" s="317">
        <v>2.9399999999999999E-2</v>
      </c>
      <c r="I69" s="96">
        <f t="shared" si="9"/>
        <v>588</v>
      </c>
      <c r="J69" s="97">
        <f t="shared" si="5"/>
        <v>0.29108910891089107</v>
      </c>
      <c r="L69" s="91"/>
      <c r="M69" s="92"/>
      <c r="O69" s="91"/>
      <c r="P69" s="92"/>
      <c r="Q69" s="92"/>
    </row>
    <row r="70" spans="1:17" ht="15" x14ac:dyDescent="0.25">
      <c r="A70" s="67">
        <v>9</v>
      </c>
      <c r="B70" s="68">
        <v>36</v>
      </c>
      <c r="C70" s="68">
        <v>34</v>
      </c>
      <c r="D70" s="93">
        <f t="shared" si="6"/>
        <v>6288.9933000000001</v>
      </c>
      <c r="E70" s="317">
        <v>0.1013</v>
      </c>
      <c r="F70" s="94">
        <f t="shared" si="7"/>
        <v>2026</v>
      </c>
      <c r="G70" s="95">
        <f t="shared" si="8"/>
        <v>2059.7718</v>
      </c>
      <c r="H70" s="317">
        <v>2.9000000000000001E-2</v>
      </c>
      <c r="I70" s="96">
        <f t="shared" si="9"/>
        <v>580</v>
      </c>
      <c r="J70" s="97">
        <f t="shared" si="5"/>
        <v>0.28627838104639686</v>
      </c>
      <c r="L70" s="91"/>
      <c r="M70" s="92"/>
      <c r="O70" s="91"/>
      <c r="P70" s="92"/>
      <c r="Q70" s="92"/>
    </row>
    <row r="71" spans="1:17" ht="15" x14ac:dyDescent="0.25">
      <c r="A71" s="67">
        <v>10</v>
      </c>
      <c r="B71" s="68">
        <v>36</v>
      </c>
      <c r="C71" s="68">
        <v>35</v>
      </c>
      <c r="D71" s="93">
        <f t="shared" si="6"/>
        <v>6289.0934999999999</v>
      </c>
      <c r="E71" s="317">
        <v>0.1002</v>
      </c>
      <c r="F71" s="94">
        <f t="shared" si="7"/>
        <v>2004</v>
      </c>
      <c r="G71" s="95">
        <f t="shared" si="8"/>
        <v>2059.8009000000002</v>
      </c>
      <c r="H71" s="317">
        <v>2.9100000000000001E-2</v>
      </c>
      <c r="I71" s="96">
        <f t="shared" si="9"/>
        <v>582</v>
      </c>
      <c r="J71" s="97">
        <f t="shared" si="5"/>
        <v>0.29041916167664672</v>
      </c>
      <c r="L71" s="91"/>
      <c r="M71" s="92"/>
      <c r="O71" s="91"/>
      <c r="P71" s="92"/>
      <c r="Q71" s="92"/>
    </row>
    <row r="72" spans="1:17" ht="15" x14ac:dyDescent="0.25">
      <c r="A72" s="67">
        <v>11</v>
      </c>
      <c r="B72" s="68">
        <v>36</v>
      </c>
      <c r="C72" s="68">
        <v>34</v>
      </c>
      <c r="D72" s="93">
        <f t="shared" si="6"/>
        <v>6289.1914999999999</v>
      </c>
      <c r="E72" s="317">
        <v>9.8000000000000004E-2</v>
      </c>
      <c r="F72" s="94">
        <f t="shared" si="7"/>
        <v>1960</v>
      </c>
      <c r="G72" s="95">
        <f t="shared" si="8"/>
        <v>2059.8317000000002</v>
      </c>
      <c r="H72" s="317">
        <v>3.0800000000000001E-2</v>
      </c>
      <c r="I72" s="96">
        <f t="shared" si="9"/>
        <v>616</v>
      </c>
      <c r="J72" s="97">
        <f t="shared" si="5"/>
        <v>0.31428571428571428</v>
      </c>
      <c r="L72" s="91"/>
      <c r="M72" s="92"/>
      <c r="O72" s="91"/>
      <c r="P72" s="92"/>
      <c r="Q72" s="92"/>
    </row>
    <row r="73" spans="1:17" ht="15" x14ac:dyDescent="0.25">
      <c r="A73" s="67">
        <v>12</v>
      </c>
      <c r="B73" s="68">
        <v>36</v>
      </c>
      <c r="C73" s="68">
        <v>35</v>
      </c>
      <c r="D73" s="93">
        <f t="shared" si="6"/>
        <v>6289.29</v>
      </c>
      <c r="E73" s="317">
        <v>9.8500000000000004E-2</v>
      </c>
      <c r="F73" s="94">
        <f t="shared" si="7"/>
        <v>1970</v>
      </c>
      <c r="G73" s="95">
        <f t="shared" si="8"/>
        <v>2059.8624</v>
      </c>
      <c r="H73" s="317">
        <v>3.0700000000000002E-2</v>
      </c>
      <c r="I73" s="96">
        <f t="shared" si="9"/>
        <v>614</v>
      </c>
      <c r="J73" s="97">
        <f t="shared" si="5"/>
        <v>0.31167512690355331</v>
      </c>
      <c r="L73" s="91"/>
      <c r="M73" s="92"/>
      <c r="O73" s="91"/>
      <c r="P73" s="92"/>
      <c r="Q73" s="92"/>
    </row>
    <row r="74" spans="1:17" ht="15" x14ac:dyDescent="0.25">
      <c r="A74" s="67">
        <v>13</v>
      </c>
      <c r="B74" s="68">
        <v>36</v>
      </c>
      <c r="C74" s="68">
        <v>35</v>
      </c>
      <c r="D74" s="93">
        <f t="shared" si="6"/>
        <v>6289.3864999999996</v>
      </c>
      <c r="E74" s="317">
        <v>9.6500000000000002E-2</v>
      </c>
      <c r="F74" s="94">
        <f t="shared" si="7"/>
        <v>1930</v>
      </c>
      <c r="G74" s="95">
        <f t="shared" si="8"/>
        <v>2059.8914</v>
      </c>
      <c r="H74" s="317">
        <v>2.9000000000000001E-2</v>
      </c>
      <c r="I74" s="96">
        <f t="shared" si="9"/>
        <v>580</v>
      </c>
      <c r="J74" s="97">
        <f t="shared" si="5"/>
        <v>0.30051813471502592</v>
      </c>
      <c r="L74" s="91"/>
      <c r="M74" s="92"/>
      <c r="O74" s="91"/>
      <c r="P74" s="92"/>
      <c r="Q74" s="92"/>
    </row>
    <row r="75" spans="1:17" ht="15" x14ac:dyDescent="0.25">
      <c r="A75" s="67">
        <v>14</v>
      </c>
      <c r="B75" s="68">
        <v>36</v>
      </c>
      <c r="C75" s="68">
        <v>35</v>
      </c>
      <c r="D75" s="93">
        <f t="shared" si="6"/>
        <v>6289.4840999999997</v>
      </c>
      <c r="E75" s="317">
        <v>9.7600000000000006E-2</v>
      </c>
      <c r="F75" s="94">
        <f t="shared" si="7"/>
        <v>1952.0000000000002</v>
      </c>
      <c r="G75" s="95">
        <f t="shared" si="8"/>
        <v>2059.9191999999998</v>
      </c>
      <c r="H75" s="317">
        <v>2.7799999999999998E-2</v>
      </c>
      <c r="I75" s="96">
        <f t="shared" si="9"/>
        <v>556</v>
      </c>
      <c r="J75" s="97">
        <f t="shared" si="5"/>
        <v>0.28483606557377045</v>
      </c>
      <c r="L75" s="91"/>
      <c r="M75" s="92"/>
      <c r="O75" s="91"/>
      <c r="P75" s="92"/>
      <c r="Q75" s="92"/>
    </row>
    <row r="76" spans="1:17" ht="15" x14ac:dyDescent="0.25">
      <c r="A76" s="67">
        <v>15</v>
      </c>
      <c r="B76" s="68">
        <v>36</v>
      </c>
      <c r="C76" s="68">
        <v>35</v>
      </c>
      <c r="D76" s="93">
        <f t="shared" si="6"/>
        <v>6289.5859</v>
      </c>
      <c r="E76" s="317">
        <v>0.1018</v>
      </c>
      <c r="F76" s="94">
        <f t="shared" si="7"/>
        <v>2036</v>
      </c>
      <c r="G76" s="95">
        <f t="shared" si="8"/>
        <v>2059.9476</v>
      </c>
      <c r="H76" s="317">
        <v>2.8400000000000002E-2</v>
      </c>
      <c r="I76" s="96">
        <f t="shared" si="9"/>
        <v>568</v>
      </c>
      <c r="J76" s="97">
        <f t="shared" si="5"/>
        <v>0.27897838899803534</v>
      </c>
      <c r="L76" s="91"/>
      <c r="M76" s="92"/>
      <c r="O76" s="91"/>
      <c r="P76" s="92"/>
      <c r="Q76" s="92"/>
    </row>
    <row r="77" spans="1:17" ht="15" x14ac:dyDescent="0.25">
      <c r="A77" s="67">
        <v>16</v>
      </c>
      <c r="B77" s="68">
        <v>36</v>
      </c>
      <c r="C77" s="68">
        <v>35</v>
      </c>
      <c r="D77" s="93">
        <f t="shared" si="6"/>
        <v>6289.6850999999997</v>
      </c>
      <c r="E77" s="317">
        <v>9.9199999999999997E-2</v>
      </c>
      <c r="F77" s="94">
        <f t="shared" si="7"/>
        <v>1984</v>
      </c>
      <c r="G77" s="95">
        <f t="shared" si="8"/>
        <v>2059.9771000000001</v>
      </c>
      <c r="H77" s="317">
        <v>2.9499999999999998E-2</v>
      </c>
      <c r="I77" s="96">
        <f t="shared" si="9"/>
        <v>590</v>
      </c>
      <c r="J77" s="97">
        <f t="shared" si="5"/>
        <v>0.2973790322580645</v>
      </c>
      <c r="L77" s="91"/>
      <c r="M77" s="92"/>
      <c r="O77" s="91"/>
      <c r="P77" s="92"/>
      <c r="Q77" s="92"/>
    </row>
    <row r="78" spans="1:17" ht="15" x14ac:dyDescent="0.25">
      <c r="A78" s="67">
        <v>17</v>
      </c>
      <c r="B78" s="68">
        <v>36</v>
      </c>
      <c r="C78" s="68">
        <v>35</v>
      </c>
      <c r="D78" s="93">
        <f t="shared" si="6"/>
        <v>6289.7839999999997</v>
      </c>
      <c r="E78" s="317">
        <v>9.8900000000000002E-2</v>
      </c>
      <c r="F78" s="94">
        <f t="shared" si="7"/>
        <v>1978</v>
      </c>
      <c r="G78" s="95">
        <f t="shared" si="8"/>
        <v>2060.0050999999999</v>
      </c>
      <c r="H78" s="317">
        <v>2.8000000000000001E-2</v>
      </c>
      <c r="I78" s="96">
        <f t="shared" si="9"/>
        <v>560</v>
      </c>
      <c r="J78" s="97">
        <f t="shared" si="5"/>
        <v>0.28311425682507585</v>
      </c>
      <c r="L78" s="91"/>
      <c r="M78" s="92"/>
      <c r="O78" s="91"/>
      <c r="P78" s="92"/>
      <c r="Q78" s="92"/>
    </row>
    <row r="79" spans="1:17" ht="15" x14ac:dyDescent="0.25">
      <c r="A79" s="67">
        <v>18</v>
      </c>
      <c r="B79" s="68">
        <v>36</v>
      </c>
      <c r="C79" s="68">
        <v>35</v>
      </c>
      <c r="D79" s="93">
        <f t="shared" si="6"/>
        <v>6289.8780999999999</v>
      </c>
      <c r="E79" s="317">
        <v>9.4100000000000003E-2</v>
      </c>
      <c r="F79" s="94">
        <f t="shared" si="7"/>
        <v>1882</v>
      </c>
      <c r="G79" s="95">
        <f t="shared" si="8"/>
        <v>2060.0333000000001</v>
      </c>
      <c r="H79" s="317">
        <v>2.8199999999999999E-2</v>
      </c>
      <c r="I79" s="96">
        <f t="shared" si="9"/>
        <v>564</v>
      </c>
      <c r="J79" s="97">
        <f t="shared" si="5"/>
        <v>0.29968119022316686</v>
      </c>
      <c r="L79" s="91"/>
      <c r="M79" s="92"/>
      <c r="O79" s="91"/>
      <c r="P79" s="92"/>
      <c r="Q79" s="92"/>
    </row>
    <row r="80" spans="1:17" ht="15" x14ac:dyDescent="0.25">
      <c r="A80" s="67">
        <v>19</v>
      </c>
      <c r="B80" s="68">
        <v>36</v>
      </c>
      <c r="C80" s="68">
        <v>35</v>
      </c>
      <c r="D80" s="93">
        <f t="shared" si="6"/>
        <v>6289.9651999999996</v>
      </c>
      <c r="E80" s="317">
        <v>8.7099999999999997E-2</v>
      </c>
      <c r="F80" s="94">
        <f t="shared" si="7"/>
        <v>1742</v>
      </c>
      <c r="G80" s="95">
        <f t="shared" si="8"/>
        <v>2060.0610000000001</v>
      </c>
      <c r="H80" s="317">
        <v>2.7699999999999999E-2</v>
      </c>
      <c r="I80" s="96">
        <f t="shared" si="9"/>
        <v>554</v>
      </c>
      <c r="J80" s="97">
        <f t="shared" si="5"/>
        <v>0.31802525832376577</v>
      </c>
      <c r="L80" s="91"/>
      <c r="M80" s="92"/>
      <c r="O80" s="91"/>
      <c r="P80" s="92"/>
      <c r="Q80" s="92"/>
    </row>
    <row r="81" spans="1:17" ht="15" x14ac:dyDescent="0.25">
      <c r="A81" s="67">
        <v>20</v>
      </c>
      <c r="B81" s="68">
        <v>36</v>
      </c>
      <c r="C81" s="68">
        <v>35</v>
      </c>
      <c r="D81" s="93">
        <f t="shared" si="6"/>
        <v>6290.0414000000001</v>
      </c>
      <c r="E81" s="317">
        <v>7.6200000000000004E-2</v>
      </c>
      <c r="F81" s="94">
        <f t="shared" si="7"/>
        <v>1524</v>
      </c>
      <c r="G81" s="95">
        <f t="shared" si="8"/>
        <v>2060.0888</v>
      </c>
      <c r="H81" s="317">
        <v>2.7799999999999998E-2</v>
      </c>
      <c r="I81" s="96">
        <f t="shared" si="9"/>
        <v>556</v>
      </c>
      <c r="J81" s="97">
        <f t="shared" si="5"/>
        <v>0.3648293963254593</v>
      </c>
      <c r="L81" s="91"/>
      <c r="M81" s="92"/>
      <c r="O81" s="91"/>
      <c r="P81" s="92"/>
      <c r="Q81" s="92"/>
    </row>
    <row r="82" spans="1:17" ht="15" x14ac:dyDescent="0.25">
      <c r="A82" s="67">
        <v>21</v>
      </c>
      <c r="B82" s="68">
        <v>36</v>
      </c>
      <c r="C82" s="68">
        <v>35</v>
      </c>
      <c r="D82" s="93">
        <f t="shared" si="6"/>
        <v>6290.1052</v>
      </c>
      <c r="E82" s="317">
        <v>6.3799999999999996E-2</v>
      </c>
      <c r="F82" s="94">
        <f t="shared" si="7"/>
        <v>1276</v>
      </c>
      <c r="G82" s="95">
        <f t="shared" si="8"/>
        <v>2060.1154000000001</v>
      </c>
      <c r="H82" s="317">
        <v>2.6599999999999999E-2</v>
      </c>
      <c r="I82" s="96">
        <f t="shared" si="9"/>
        <v>532</v>
      </c>
      <c r="J82" s="97">
        <f t="shared" si="5"/>
        <v>0.41692789968652039</v>
      </c>
      <c r="L82" s="91"/>
      <c r="M82" s="92"/>
      <c r="O82" s="91"/>
      <c r="P82" s="92"/>
      <c r="Q82" s="92"/>
    </row>
    <row r="83" spans="1:17" ht="15" x14ac:dyDescent="0.25">
      <c r="A83" s="67">
        <v>22</v>
      </c>
      <c r="B83" s="68">
        <v>36</v>
      </c>
      <c r="C83" s="68">
        <v>35</v>
      </c>
      <c r="D83" s="93">
        <f t="shared" si="6"/>
        <v>6290.1623</v>
      </c>
      <c r="E83" s="317">
        <v>5.7099999999999998E-2</v>
      </c>
      <c r="F83" s="94">
        <f t="shared" si="7"/>
        <v>1142</v>
      </c>
      <c r="G83" s="95">
        <f t="shared" si="8"/>
        <v>2060.1409000000003</v>
      </c>
      <c r="H83" s="317">
        <v>2.5499999999999998E-2</v>
      </c>
      <c r="I83" s="96">
        <f t="shared" si="9"/>
        <v>509.99999999999994</v>
      </c>
      <c r="J83" s="97">
        <f t="shared" si="5"/>
        <v>0.44658493870402799</v>
      </c>
      <c r="L83" s="91"/>
      <c r="M83" s="92"/>
      <c r="O83" s="91"/>
      <c r="P83" s="92"/>
      <c r="Q83" s="92"/>
    </row>
    <row r="84" spans="1:17" ht="15" x14ac:dyDescent="0.25">
      <c r="A84" s="67">
        <v>23</v>
      </c>
      <c r="B84" s="68">
        <v>36</v>
      </c>
      <c r="C84" s="68">
        <v>35</v>
      </c>
      <c r="D84" s="93">
        <f t="shared" si="6"/>
        <v>6290.2164000000002</v>
      </c>
      <c r="E84" s="317">
        <v>5.4100000000000002E-2</v>
      </c>
      <c r="F84" s="94">
        <f t="shared" si="7"/>
        <v>1082</v>
      </c>
      <c r="G84" s="95">
        <f t="shared" si="8"/>
        <v>2060.1667000000002</v>
      </c>
      <c r="H84" s="317">
        <v>2.58E-2</v>
      </c>
      <c r="I84" s="96">
        <f t="shared" si="9"/>
        <v>516</v>
      </c>
      <c r="J84" s="97">
        <f t="shared" si="5"/>
        <v>0.47689463955637706</v>
      </c>
      <c r="L84" s="91"/>
      <c r="M84" s="92"/>
      <c r="O84" s="91"/>
      <c r="P84" s="92"/>
      <c r="Q84" s="92"/>
    </row>
    <row r="85" spans="1:17" ht="15.75" thickBot="1" x14ac:dyDescent="0.3">
      <c r="A85" s="75">
        <v>24</v>
      </c>
      <c r="B85" s="68">
        <v>37</v>
      </c>
      <c r="C85" s="68">
        <v>35</v>
      </c>
      <c r="D85" s="98">
        <f t="shared" si="6"/>
        <v>6290.2683000000006</v>
      </c>
      <c r="E85" s="319">
        <v>5.1900000000000002E-2</v>
      </c>
      <c r="F85" s="94">
        <f t="shared" si="7"/>
        <v>1038</v>
      </c>
      <c r="G85" s="99">
        <f t="shared" si="8"/>
        <v>2060.1926000000003</v>
      </c>
      <c r="H85" s="319">
        <v>2.5899999999999999E-2</v>
      </c>
      <c r="I85" s="96">
        <f t="shared" si="9"/>
        <v>518</v>
      </c>
      <c r="J85" s="100">
        <f t="shared" si="5"/>
        <v>0.49903660886319845</v>
      </c>
      <c r="L85" s="91"/>
      <c r="M85" s="92"/>
      <c r="O85" s="91"/>
      <c r="P85" s="92"/>
      <c r="Q85" s="92"/>
    </row>
    <row r="86" spans="1:17" ht="13.5" thickBot="1" x14ac:dyDescent="0.25">
      <c r="A86" s="77" t="s">
        <v>21</v>
      </c>
      <c r="B86" s="77" t="s">
        <v>20</v>
      </c>
      <c r="C86" s="77" t="s">
        <v>20</v>
      </c>
      <c r="D86" s="101" t="s">
        <v>20</v>
      </c>
      <c r="E86" s="78">
        <f>SUM(E62:E85)</f>
        <v>2.0024999999999995</v>
      </c>
      <c r="F86" s="102">
        <f>SUM(F62:F85)</f>
        <v>40050</v>
      </c>
      <c r="G86" s="101" t="s">
        <v>20</v>
      </c>
      <c r="H86" s="78">
        <f>SUM(H62:H85)</f>
        <v>0.66370000000000007</v>
      </c>
      <c r="I86" s="102">
        <f>SUM(I62:I85)</f>
        <v>13274</v>
      </c>
      <c r="J86" s="103">
        <f t="shared" si="5"/>
        <v>0.33143570536828965</v>
      </c>
    </row>
    <row r="87" spans="1:17" x14ac:dyDescent="0.2">
      <c r="A87" s="84"/>
      <c r="D87" s="84"/>
      <c r="E87" s="510"/>
      <c r="F87" s="510"/>
      <c r="G87" s="510"/>
      <c r="H87" s="510"/>
      <c r="I87" s="510"/>
      <c r="J87" s="510"/>
      <c r="K87" s="51" t="s">
        <v>22</v>
      </c>
    </row>
    <row r="88" spans="1:17" x14ac:dyDescent="0.2">
      <c r="A88" s="84"/>
      <c r="D88" s="84"/>
      <c r="E88" s="84"/>
      <c r="F88" s="84"/>
      <c r="G88" s="84"/>
      <c r="H88" s="84"/>
      <c r="I88" s="84"/>
      <c r="J88" s="84"/>
    </row>
    <row r="89" spans="1:17" x14ac:dyDescent="0.2">
      <c r="A89" s="52" t="s">
        <v>120</v>
      </c>
      <c r="B89" s="53"/>
      <c r="C89" s="53"/>
      <c r="D89" s="54"/>
      <c r="E89" s="84"/>
      <c r="F89" s="84"/>
      <c r="G89" s="84"/>
      <c r="H89" s="84"/>
      <c r="I89" s="84"/>
      <c r="J89" s="84"/>
    </row>
    <row r="90" spans="1:17" x14ac:dyDescent="0.2">
      <c r="A90" s="493" t="s">
        <v>0</v>
      </c>
      <c r="B90" s="493"/>
      <c r="C90" s="493"/>
      <c r="D90" s="84"/>
      <c r="E90" s="84"/>
      <c r="F90" s="52" t="s">
        <v>24</v>
      </c>
      <c r="G90" s="52"/>
      <c r="H90" s="52"/>
      <c r="I90" s="52"/>
      <c r="J90" s="84"/>
    </row>
    <row r="91" spans="1:17" x14ac:dyDescent="0.2">
      <c r="A91" s="52" t="s">
        <v>121</v>
      </c>
      <c r="B91" s="53"/>
      <c r="C91" s="53"/>
      <c r="D91" s="84"/>
      <c r="E91" s="84"/>
      <c r="F91" s="495" t="s">
        <v>2</v>
      </c>
      <c r="G91" s="495"/>
      <c r="H91" s="495"/>
      <c r="I91" s="495"/>
      <c r="J91" s="84"/>
    </row>
    <row r="92" spans="1:17" x14ac:dyDescent="0.2">
      <c r="A92" s="84"/>
      <c r="D92" s="84"/>
      <c r="E92" s="84"/>
      <c r="F92" s="52" t="s">
        <v>23</v>
      </c>
      <c r="G92" s="55"/>
      <c r="H92" s="55"/>
      <c r="I92" s="55"/>
      <c r="J92" s="84"/>
    </row>
    <row r="93" spans="1:17" x14ac:dyDescent="0.2">
      <c r="A93" s="84"/>
      <c r="D93" s="84"/>
      <c r="E93" s="84"/>
      <c r="F93" s="495" t="s">
        <v>4</v>
      </c>
      <c r="G93" s="495"/>
      <c r="H93" s="495"/>
      <c r="I93" s="495"/>
      <c r="J93" s="84"/>
    </row>
    <row r="94" spans="1:17" x14ac:dyDescent="0.2">
      <c r="A94" s="84"/>
      <c r="D94" s="84"/>
      <c r="E94" s="84"/>
      <c r="F94" s="84" t="s">
        <v>5</v>
      </c>
      <c r="G94" s="84"/>
      <c r="H94" s="84"/>
      <c r="I94" s="84"/>
      <c r="J94" s="84"/>
    </row>
    <row r="95" spans="1:17" x14ac:dyDescent="0.2">
      <c r="A95" s="84"/>
      <c r="D95" s="84"/>
      <c r="E95" s="84"/>
      <c r="F95" s="495" t="s">
        <v>6</v>
      </c>
      <c r="G95" s="495"/>
      <c r="H95" s="495"/>
      <c r="I95" s="495"/>
      <c r="J95" s="84"/>
    </row>
    <row r="96" spans="1:17" x14ac:dyDescent="0.2">
      <c r="A96" s="84"/>
      <c r="D96" s="84"/>
      <c r="E96" s="84"/>
      <c r="F96" s="84"/>
      <c r="G96" s="84"/>
      <c r="H96" s="84"/>
      <c r="I96" s="84"/>
      <c r="J96" s="84"/>
    </row>
    <row r="97" spans="1:21" x14ac:dyDescent="0.2">
      <c r="A97" s="84"/>
      <c r="D97" s="485" t="s">
        <v>7</v>
      </c>
      <c r="E97" s="485"/>
      <c r="F97" s="485"/>
      <c r="G97" s="485"/>
      <c r="H97" s="84"/>
      <c r="I97" s="84"/>
      <c r="J97" s="84"/>
    </row>
    <row r="98" spans="1:21" ht="14.65" customHeight="1" x14ac:dyDescent="0.2">
      <c r="A98" s="505" t="str">
        <f>A54</f>
        <v xml:space="preserve">записей показаний счётчиков активной и реактивной энергии и вольтметров </v>
      </c>
      <c r="B98" s="505"/>
      <c r="C98" s="505"/>
      <c r="D98" s="505"/>
      <c r="E98" s="505"/>
      <c r="F98" s="505"/>
      <c r="G98" s="505"/>
      <c r="H98" s="505"/>
      <c r="I98" s="505"/>
      <c r="J98" s="505"/>
    </row>
    <row r="99" spans="1:21" x14ac:dyDescent="0.2">
      <c r="A99" s="486" t="str">
        <f>A12</f>
        <v>за 21 июня 2023г.</v>
      </c>
      <c r="B99" s="486"/>
      <c r="C99" s="486"/>
      <c r="D99" s="486"/>
      <c r="E99" s="486"/>
      <c r="F99" s="486"/>
      <c r="G99" s="486"/>
      <c r="H99" s="486"/>
      <c r="I99" s="486"/>
      <c r="J99" s="486"/>
    </row>
    <row r="100" spans="1:21" ht="13.5" thickBot="1" x14ac:dyDescent="0.25">
      <c r="A100" s="84"/>
      <c r="D100" s="84"/>
      <c r="E100" s="84"/>
      <c r="F100" s="84"/>
      <c r="G100" s="84"/>
      <c r="H100" s="84"/>
      <c r="I100" s="84"/>
      <c r="J100" s="84"/>
      <c r="K100" s="51" t="s">
        <v>22</v>
      </c>
    </row>
    <row r="101" spans="1:21" ht="27.95" customHeight="1" thickBot="1" x14ac:dyDescent="0.25">
      <c r="A101" s="480" t="s">
        <v>9</v>
      </c>
      <c r="B101" s="478" t="s">
        <v>10</v>
      </c>
      <c r="C101" s="478"/>
      <c r="D101" s="478" t="s">
        <v>11</v>
      </c>
      <c r="E101" s="478"/>
      <c r="F101" s="478"/>
      <c r="G101" s="478" t="s">
        <v>25</v>
      </c>
      <c r="H101" s="478"/>
      <c r="I101" s="477"/>
      <c r="J101" s="487" t="s">
        <v>13</v>
      </c>
      <c r="K101" s="50" t="s">
        <v>26</v>
      </c>
    </row>
    <row r="102" spans="1:21" ht="14.85" customHeight="1" thickBot="1" x14ac:dyDescent="0.25">
      <c r="A102" s="480"/>
      <c r="B102" s="478"/>
      <c r="C102" s="478"/>
      <c r="D102" s="490" t="s">
        <v>27</v>
      </c>
      <c r="E102" s="490"/>
      <c r="F102" s="490"/>
      <c r="G102" s="490" t="s">
        <v>27</v>
      </c>
      <c r="H102" s="490"/>
      <c r="I102" s="492"/>
      <c r="J102" s="488"/>
    </row>
    <row r="103" spans="1:21" ht="14.65" customHeight="1" thickBot="1" x14ac:dyDescent="0.25">
      <c r="A103" s="476"/>
      <c r="B103" s="496" t="s">
        <v>15</v>
      </c>
      <c r="C103" s="498" t="s">
        <v>16</v>
      </c>
      <c r="D103" s="474" t="s">
        <v>17</v>
      </c>
      <c r="E103" s="480" t="s">
        <v>18</v>
      </c>
      <c r="F103" s="474" t="s">
        <v>19</v>
      </c>
      <c r="G103" s="480" t="s">
        <v>17</v>
      </c>
      <c r="H103" s="480" t="s">
        <v>18</v>
      </c>
      <c r="I103" s="476" t="s">
        <v>19</v>
      </c>
      <c r="J103" s="488"/>
    </row>
    <row r="104" spans="1:21" ht="27" customHeight="1" thickBot="1" x14ac:dyDescent="0.25">
      <c r="A104" s="477"/>
      <c r="B104" s="509"/>
      <c r="C104" s="508"/>
      <c r="D104" s="475"/>
      <c r="E104" s="478"/>
      <c r="F104" s="475"/>
      <c r="G104" s="478"/>
      <c r="H104" s="478"/>
      <c r="I104" s="477"/>
      <c r="J104" s="489"/>
    </row>
    <row r="105" spans="1:21" x14ac:dyDescent="0.2">
      <c r="A105" s="104">
        <v>0</v>
      </c>
      <c r="B105" s="105">
        <v>115.92533333333334</v>
      </c>
      <c r="C105" s="105">
        <v>115.72199999999999</v>
      </c>
      <c r="D105" s="106">
        <v>3875.6174999999998</v>
      </c>
      <c r="E105" s="86" t="s">
        <v>20</v>
      </c>
      <c r="F105" s="87" t="s">
        <v>20</v>
      </c>
      <c r="G105" s="62">
        <v>1114.8819000000001</v>
      </c>
      <c r="H105" s="86" t="s">
        <v>20</v>
      </c>
      <c r="I105" s="107" t="s">
        <v>20</v>
      </c>
      <c r="J105" s="108" t="s">
        <v>20</v>
      </c>
      <c r="K105" s="51"/>
      <c r="L105" s="109"/>
      <c r="M105" s="110"/>
      <c r="S105" s="111"/>
    </row>
    <row r="106" spans="1:21" ht="15" x14ac:dyDescent="0.25">
      <c r="A106" s="104">
        <v>1</v>
      </c>
      <c r="B106" s="112">
        <v>116.28433333333334</v>
      </c>
      <c r="C106" s="112">
        <v>116.036</v>
      </c>
      <c r="D106" s="113">
        <f>D105+E106</f>
        <v>3875.6576</v>
      </c>
      <c r="E106" s="317">
        <v>4.0099999999999997E-2</v>
      </c>
      <c r="F106" s="114">
        <f>E106*44000</f>
        <v>1764.3999999999999</v>
      </c>
      <c r="G106" s="71">
        <f>G105+H106</f>
        <v>1114.8991000000001</v>
      </c>
      <c r="H106" s="317">
        <v>1.72E-2</v>
      </c>
      <c r="I106" s="115">
        <f>H106*44000</f>
        <v>756.8</v>
      </c>
      <c r="J106" s="116">
        <f>I106/F106</f>
        <v>0.42892768079800497</v>
      </c>
      <c r="L106" s="109"/>
      <c r="M106" s="117"/>
      <c r="R106" s="118"/>
      <c r="S106" s="111"/>
      <c r="T106" s="118"/>
      <c r="U106" s="118"/>
    </row>
    <row r="107" spans="1:21" ht="15" x14ac:dyDescent="0.25">
      <c r="A107" s="104">
        <v>2</v>
      </c>
      <c r="B107" s="112">
        <v>115.97033333333333</v>
      </c>
      <c r="C107" s="112">
        <v>115.78166666666665</v>
      </c>
      <c r="D107" s="113">
        <f t="shared" ref="D107:D129" si="10">D106+E107</f>
        <v>3875.6999000000001</v>
      </c>
      <c r="E107" s="317">
        <v>4.2299999999999997E-2</v>
      </c>
      <c r="F107" s="114">
        <f t="shared" ref="F107:F129" si="11">E107*44000</f>
        <v>1861.1999999999998</v>
      </c>
      <c r="G107" s="71">
        <f t="shared" ref="G107:G129" si="12">G106+H107</f>
        <v>1114.9154000000001</v>
      </c>
      <c r="H107" s="317">
        <v>1.6299999999999999E-2</v>
      </c>
      <c r="I107" s="115">
        <f t="shared" ref="I107:I129" si="13">H107*44000</f>
        <v>717.19999999999993</v>
      </c>
      <c r="J107" s="116">
        <f t="shared" ref="J107:J129" si="14">I107/F107</f>
        <v>0.38534278959810875</v>
      </c>
      <c r="L107" s="109"/>
      <c r="M107" s="117"/>
      <c r="R107" s="118"/>
      <c r="S107" s="111"/>
      <c r="T107" s="118"/>
      <c r="U107" s="118"/>
    </row>
    <row r="108" spans="1:21" ht="15" x14ac:dyDescent="0.25">
      <c r="A108" s="104">
        <v>3</v>
      </c>
      <c r="B108" s="112">
        <v>116.16466666666668</v>
      </c>
      <c r="C108" s="112">
        <v>115.94599999999998</v>
      </c>
      <c r="D108" s="113">
        <f t="shared" si="10"/>
        <v>3875.7478999999998</v>
      </c>
      <c r="E108" s="317">
        <v>4.8000000000000001E-2</v>
      </c>
      <c r="F108" s="114">
        <f t="shared" si="11"/>
        <v>2112</v>
      </c>
      <c r="G108" s="71">
        <f t="shared" si="12"/>
        <v>1114.9316000000001</v>
      </c>
      <c r="H108" s="317">
        <v>1.6199999999999999E-2</v>
      </c>
      <c r="I108" s="115">
        <f t="shared" si="13"/>
        <v>712.8</v>
      </c>
      <c r="J108" s="116">
        <f t="shared" si="14"/>
        <v>0.33749999999999997</v>
      </c>
      <c r="L108" s="109"/>
      <c r="M108" s="117"/>
      <c r="R108" s="118"/>
      <c r="S108" s="111"/>
      <c r="T108" s="118"/>
      <c r="U108" s="118"/>
    </row>
    <row r="109" spans="1:21" ht="15" x14ac:dyDescent="0.25">
      <c r="A109" s="104">
        <v>4</v>
      </c>
      <c r="B109" s="112">
        <v>116.40466666666667</v>
      </c>
      <c r="C109" s="112">
        <v>116.21499999999999</v>
      </c>
      <c r="D109" s="113">
        <f t="shared" si="10"/>
        <v>3875.8008999999997</v>
      </c>
      <c r="E109" s="317">
        <v>5.2999999999999999E-2</v>
      </c>
      <c r="F109" s="114">
        <f t="shared" si="11"/>
        <v>2332</v>
      </c>
      <c r="G109" s="71">
        <f t="shared" si="12"/>
        <v>1114.9472000000001</v>
      </c>
      <c r="H109" s="317">
        <v>1.5599999999999999E-2</v>
      </c>
      <c r="I109" s="115">
        <f t="shared" si="13"/>
        <v>686.4</v>
      </c>
      <c r="J109" s="116">
        <f t="shared" si="14"/>
        <v>0.29433962264150942</v>
      </c>
      <c r="L109" s="109"/>
      <c r="M109" s="117"/>
      <c r="R109" s="118"/>
      <c r="S109" s="111"/>
      <c r="T109" s="118"/>
      <c r="U109" s="118"/>
    </row>
    <row r="110" spans="1:21" ht="15" x14ac:dyDescent="0.25">
      <c r="A110" s="104">
        <v>5</v>
      </c>
      <c r="B110" s="112">
        <v>116.64399999999999</v>
      </c>
      <c r="C110" s="112">
        <v>116.43933333333332</v>
      </c>
      <c r="D110" s="113">
        <f t="shared" si="10"/>
        <v>3875.8615999999997</v>
      </c>
      <c r="E110" s="317">
        <v>6.0699999999999997E-2</v>
      </c>
      <c r="F110" s="114">
        <f t="shared" si="11"/>
        <v>2670.7999999999997</v>
      </c>
      <c r="G110" s="71">
        <f t="shared" si="12"/>
        <v>1114.9660000000001</v>
      </c>
      <c r="H110" s="317">
        <v>1.8800000000000001E-2</v>
      </c>
      <c r="I110" s="115">
        <f t="shared" si="13"/>
        <v>827.2</v>
      </c>
      <c r="J110" s="116">
        <f t="shared" si="14"/>
        <v>0.30971993410214171</v>
      </c>
      <c r="L110" s="109"/>
      <c r="M110" s="117"/>
      <c r="R110" s="118"/>
      <c r="S110" s="111"/>
      <c r="T110" s="118"/>
      <c r="U110" s="118"/>
    </row>
    <row r="111" spans="1:21" ht="15" x14ac:dyDescent="0.25">
      <c r="A111" s="104">
        <v>6</v>
      </c>
      <c r="B111" s="112">
        <v>116.67366666666665</v>
      </c>
      <c r="C111" s="112">
        <v>116.49900000000001</v>
      </c>
      <c r="D111" s="113">
        <f t="shared" si="10"/>
        <v>3875.9311999999995</v>
      </c>
      <c r="E111" s="317">
        <v>6.9599999999999995E-2</v>
      </c>
      <c r="F111" s="114">
        <f t="shared" si="11"/>
        <v>3062.3999999999996</v>
      </c>
      <c r="G111" s="71">
        <f t="shared" si="12"/>
        <v>1114.9867000000002</v>
      </c>
      <c r="H111" s="317">
        <v>2.07E-2</v>
      </c>
      <c r="I111" s="115">
        <f t="shared" si="13"/>
        <v>910.8</v>
      </c>
      <c r="J111" s="116">
        <f t="shared" si="14"/>
        <v>0.29741379310344829</v>
      </c>
      <c r="L111" s="109"/>
      <c r="M111" s="117"/>
      <c r="R111" s="118"/>
      <c r="S111" s="111"/>
      <c r="T111" s="118"/>
      <c r="U111" s="118"/>
    </row>
    <row r="112" spans="1:21" ht="15" x14ac:dyDescent="0.25">
      <c r="A112" s="104">
        <v>7</v>
      </c>
      <c r="B112" s="112">
        <v>115.895</v>
      </c>
      <c r="C112" s="112">
        <v>115.72233333333334</v>
      </c>
      <c r="D112" s="113">
        <f t="shared" si="10"/>
        <v>3876.0052999999994</v>
      </c>
      <c r="E112" s="317">
        <v>7.4099999999999999E-2</v>
      </c>
      <c r="F112" s="114">
        <f t="shared" si="11"/>
        <v>3260.4</v>
      </c>
      <c r="G112" s="71">
        <f t="shared" si="12"/>
        <v>1115.0099000000002</v>
      </c>
      <c r="H112" s="317">
        <v>2.3199999999999998E-2</v>
      </c>
      <c r="I112" s="115">
        <f t="shared" si="13"/>
        <v>1020.8</v>
      </c>
      <c r="J112" s="116">
        <f t="shared" si="14"/>
        <v>0.31309041835357621</v>
      </c>
      <c r="L112" s="109"/>
      <c r="M112" s="117"/>
      <c r="R112" s="118"/>
      <c r="S112" s="111"/>
      <c r="T112" s="118"/>
      <c r="U112" s="118"/>
    </row>
    <row r="113" spans="1:21" ht="15" x14ac:dyDescent="0.25">
      <c r="A113" s="104">
        <v>8</v>
      </c>
      <c r="B113" s="112">
        <v>116.34433333333334</v>
      </c>
      <c r="C113" s="112">
        <v>116.14033333333333</v>
      </c>
      <c r="D113" s="113">
        <f t="shared" si="10"/>
        <v>3876.0791999999992</v>
      </c>
      <c r="E113" s="317">
        <v>7.3899999999999993E-2</v>
      </c>
      <c r="F113" s="114">
        <f t="shared" si="11"/>
        <v>3251.6</v>
      </c>
      <c r="G113" s="71">
        <f t="shared" si="12"/>
        <v>1115.0337000000002</v>
      </c>
      <c r="H113" s="317">
        <v>2.3800000000000002E-2</v>
      </c>
      <c r="I113" s="115">
        <f t="shared" si="13"/>
        <v>1047.2</v>
      </c>
      <c r="J113" s="116">
        <f t="shared" si="14"/>
        <v>0.32205683355886333</v>
      </c>
      <c r="L113" s="109"/>
      <c r="M113" s="117"/>
      <c r="R113" s="118"/>
      <c r="S113" s="111"/>
      <c r="T113" s="118"/>
      <c r="U113" s="118"/>
    </row>
    <row r="114" spans="1:21" ht="15" x14ac:dyDescent="0.25">
      <c r="A114" s="104">
        <v>9</v>
      </c>
      <c r="B114" s="112">
        <v>116.73399999999999</v>
      </c>
      <c r="C114" s="112">
        <v>116.574</v>
      </c>
      <c r="D114" s="113">
        <f t="shared" si="10"/>
        <v>3876.152399999999</v>
      </c>
      <c r="E114" s="317">
        <v>7.3200000000000001E-2</v>
      </c>
      <c r="F114" s="114">
        <f t="shared" si="11"/>
        <v>3220.8</v>
      </c>
      <c r="G114" s="71">
        <f t="shared" si="12"/>
        <v>1115.0560000000003</v>
      </c>
      <c r="H114" s="317">
        <v>2.23E-2</v>
      </c>
      <c r="I114" s="115">
        <f t="shared" si="13"/>
        <v>981.2</v>
      </c>
      <c r="J114" s="116">
        <f t="shared" si="14"/>
        <v>0.3046448087431694</v>
      </c>
      <c r="L114" s="109"/>
      <c r="M114" s="117"/>
      <c r="R114" s="118"/>
      <c r="S114" s="111"/>
      <c r="T114" s="118"/>
      <c r="U114" s="118"/>
    </row>
    <row r="115" spans="1:21" ht="15" x14ac:dyDescent="0.25">
      <c r="A115" s="104">
        <v>10</v>
      </c>
      <c r="B115" s="112">
        <v>115.62566666666667</v>
      </c>
      <c r="C115" s="112">
        <v>115.46833333333335</v>
      </c>
      <c r="D115" s="113">
        <f t="shared" si="10"/>
        <v>3876.2248999999993</v>
      </c>
      <c r="E115" s="317">
        <v>7.2499999999999995E-2</v>
      </c>
      <c r="F115" s="114">
        <f t="shared" si="11"/>
        <v>3190</v>
      </c>
      <c r="G115" s="71">
        <f t="shared" si="12"/>
        <v>1115.0783000000004</v>
      </c>
      <c r="H115" s="317">
        <v>2.23E-2</v>
      </c>
      <c r="I115" s="115">
        <f t="shared" si="13"/>
        <v>981.2</v>
      </c>
      <c r="J115" s="116">
        <f t="shared" si="14"/>
        <v>0.30758620689655175</v>
      </c>
      <c r="L115" s="109"/>
      <c r="M115" s="117"/>
      <c r="R115" s="118"/>
      <c r="S115" s="111"/>
      <c r="T115" s="118"/>
      <c r="U115" s="118"/>
    </row>
    <row r="116" spans="1:21" ht="15" x14ac:dyDescent="0.25">
      <c r="A116" s="104">
        <v>11</v>
      </c>
      <c r="B116" s="112">
        <v>115.31099999999999</v>
      </c>
      <c r="C116" s="112">
        <v>115.10966666666666</v>
      </c>
      <c r="D116" s="113">
        <f t="shared" si="10"/>
        <v>3876.2964999999995</v>
      </c>
      <c r="E116" s="317">
        <v>7.1599999999999997E-2</v>
      </c>
      <c r="F116" s="114">
        <f t="shared" si="11"/>
        <v>3150.4</v>
      </c>
      <c r="G116" s="71">
        <f t="shared" si="12"/>
        <v>1115.1035000000004</v>
      </c>
      <c r="H116" s="317">
        <v>2.52E-2</v>
      </c>
      <c r="I116" s="115">
        <f t="shared" si="13"/>
        <v>1108.8</v>
      </c>
      <c r="J116" s="116">
        <f t="shared" si="14"/>
        <v>0.35195530726256979</v>
      </c>
      <c r="L116" s="109"/>
      <c r="M116" s="117"/>
      <c r="R116" s="118"/>
      <c r="S116" s="111"/>
      <c r="T116" s="118"/>
      <c r="U116" s="118"/>
    </row>
    <row r="117" spans="1:21" ht="15" x14ac:dyDescent="0.25">
      <c r="A117" s="104">
        <v>12</v>
      </c>
      <c r="B117" s="112">
        <v>115.52066666666667</v>
      </c>
      <c r="C117" s="112">
        <v>115.16933333333333</v>
      </c>
      <c r="D117" s="113">
        <f t="shared" si="10"/>
        <v>3876.3669999999993</v>
      </c>
      <c r="E117" s="317">
        <v>7.0499999999999993E-2</v>
      </c>
      <c r="F117" s="114">
        <f t="shared" si="11"/>
        <v>3101.9999999999995</v>
      </c>
      <c r="G117" s="71">
        <f t="shared" si="12"/>
        <v>1115.1270000000004</v>
      </c>
      <c r="H117" s="317">
        <v>2.35E-2</v>
      </c>
      <c r="I117" s="115">
        <f t="shared" si="13"/>
        <v>1034</v>
      </c>
      <c r="J117" s="116">
        <f t="shared" si="14"/>
        <v>0.33333333333333337</v>
      </c>
      <c r="L117" s="109"/>
      <c r="M117" s="117"/>
      <c r="R117" s="118"/>
      <c r="S117" s="111"/>
      <c r="T117" s="118"/>
      <c r="U117" s="118"/>
    </row>
    <row r="118" spans="1:21" ht="15" x14ac:dyDescent="0.25">
      <c r="A118" s="104">
        <v>13</v>
      </c>
      <c r="B118" s="112">
        <v>115.98500000000001</v>
      </c>
      <c r="C118" s="112">
        <v>115.70766666666667</v>
      </c>
      <c r="D118" s="113">
        <f t="shared" si="10"/>
        <v>3876.4372999999991</v>
      </c>
      <c r="E118" s="317">
        <v>7.0300000000000001E-2</v>
      </c>
      <c r="F118" s="114">
        <f t="shared" si="11"/>
        <v>3093.2000000000003</v>
      </c>
      <c r="G118" s="71">
        <f t="shared" si="12"/>
        <v>1115.1492000000005</v>
      </c>
      <c r="H118" s="317">
        <v>2.2200000000000001E-2</v>
      </c>
      <c r="I118" s="115">
        <f t="shared" si="13"/>
        <v>976.80000000000007</v>
      </c>
      <c r="J118" s="116">
        <f t="shared" si="14"/>
        <v>0.31578947368421051</v>
      </c>
      <c r="L118" s="109"/>
      <c r="M118" s="117"/>
      <c r="R118" s="118"/>
      <c r="S118" s="111"/>
      <c r="T118" s="118"/>
      <c r="U118" s="118"/>
    </row>
    <row r="119" spans="1:21" ht="15" x14ac:dyDescent="0.25">
      <c r="A119" s="104">
        <v>14</v>
      </c>
      <c r="B119" s="112">
        <v>115.74566666666665</v>
      </c>
      <c r="C119" s="112">
        <v>115.54266666666666</v>
      </c>
      <c r="D119" s="113">
        <f t="shared" si="10"/>
        <v>3876.5118999999991</v>
      </c>
      <c r="E119" s="317">
        <v>7.46E-2</v>
      </c>
      <c r="F119" s="114">
        <f t="shared" si="11"/>
        <v>3282.4</v>
      </c>
      <c r="G119" s="71">
        <f t="shared" si="12"/>
        <v>1115.1721000000005</v>
      </c>
      <c r="H119" s="317">
        <v>2.29E-2</v>
      </c>
      <c r="I119" s="115">
        <f t="shared" si="13"/>
        <v>1007.6</v>
      </c>
      <c r="J119" s="116">
        <f t="shared" si="14"/>
        <v>0.306970509383378</v>
      </c>
      <c r="L119" s="109"/>
      <c r="M119" s="117"/>
      <c r="R119" s="118"/>
      <c r="S119" s="111"/>
      <c r="T119" s="118"/>
      <c r="U119" s="118"/>
    </row>
    <row r="120" spans="1:21" ht="15" x14ac:dyDescent="0.25">
      <c r="A120" s="104">
        <v>15</v>
      </c>
      <c r="B120" s="112">
        <v>115.98533333333334</v>
      </c>
      <c r="C120" s="112">
        <v>115.78166666666665</v>
      </c>
      <c r="D120" s="113">
        <f t="shared" si="10"/>
        <v>3876.5885999999991</v>
      </c>
      <c r="E120" s="317">
        <v>7.6700000000000004E-2</v>
      </c>
      <c r="F120" s="114">
        <f t="shared" si="11"/>
        <v>3374.8</v>
      </c>
      <c r="G120" s="71">
        <f t="shared" si="12"/>
        <v>1115.1948000000004</v>
      </c>
      <c r="H120" s="317">
        <v>2.2700000000000001E-2</v>
      </c>
      <c r="I120" s="115">
        <f t="shared" si="13"/>
        <v>998.80000000000007</v>
      </c>
      <c r="J120" s="116">
        <f t="shared" si="14"/>
        <v>0.29595827900912647</v>
      </c>
      <c r="L120" s="109"/>
      <c r="M120" s="117"/>
      <c r="R120" s="118"/>
      <c r="S120" s="111"/>
      <c r="T120" s="118"/>
      <c r="U120" s="118"/>
    </row>
    <row r="121" spans="1:21" ht="15" x14ac:dyDescent="0.25">
      <c r="A121" s="104">
        <v>16</v>
      </c>
      <c r="B121" s="112">
        <v>115.47566666666665</v>
      </c>
      <c r="C121" s="112">
        <v>115.34866666666669</v>
      </c>
      <c r="D121" s="113">
        <f t="shared" si="10"/>
        <v>3876.660699999999</v>
      </c>
      <c r="E121" s="317">
        <v>7.2099999999999997E-2</v>
      </c>
      <c r="F121" s="114">
        <f t="shared" si="11"/>
        <v>3172.4</v>
      </c>
      <c r="G121" s="71">
        <f t="shared" si="12"/>
        <v>1115.2157000000004</v>
      </c>
      <c r="H121" s="317">
        <v>2.0899999999999998E-2</v>
      </c>
      <c r="I121" s="115">
        <f t="shared" si="13"/>
        <v>919.59999999999991</v>
      </c>
      <c r="J121" s="116">
        <f t="shared" si="14"/>
        <v>0.28987517337031898</v>
      </c>
      <c r="L121" s="109"/>
      <c r="M121" s="117"/>
      <c r="R121" s="118"/>
      <c r="S121" s="111"/>
      <c r="T121" s="118"/>
      <c r="U121" s="118"/>
    </row>
    <row r="122" spans="1:21" ht="15" x14ac:dyDescent="0.25">
      <c r="A122" s="104">
        <v>17</v>
      </c>
      <c r="B122" s="112">
        <v>115.32599999999998</v>
      </c>
      <c r="C122" s="112">
        <v>115.19933333333334</v>
      </c>
      <c r="D122" s="113">
        <f t="shared" si="10"/>
        <v>3876.7326999999991</v>
      </c>
      <c r="E122" s="317">
        <v>7.1999999999999995E-2</v>
      </c>
      <c r="F122" s="114">
        <f t="shared" si="11"/>
        <v>3167.9999999999995</v>
      </c>
      <c r="G122" s="71">
        <f t="shared" si="12"/>
        <v>1115.2367000000004</v>
      </c>
      <c r="H122" s="317">
        <v>2.1000000000000001E-2</v>
      </c>
      <c r="I122" s="115">
        <f t="shared" si="13"/>
        <v>924.00000000000011</v>
      </c>
      <c r="J122" s="116">
        <f t="shared" si="14"/>
        <v>0.29166666666666674</v>
      </c>
      <c r="L122" s="109"/>
      <c r="M122" s="117"/>
      <c r="R122" s="118"/>
      <c r="S122" s="111"/>
      <c r="T122" s="118"/>
      <c r="U122" s="118"/>
    </row>
    <row r="123" spans="1:21" ht="15" x14ac:dyDescent="0.25">
      <c r="A123" s="104">
        <v>18</v>
      </c>
      <c r="B123" s="112">
        <v>115.88066666666667</v>
      </c>
      <c r="C123" s="112">
        <v>115.72199999999999</v>
      </c>
      <c r="D123" s="113">
        <f t="shared" si="10"/>
        <v>3876.8062999999993</v>
      </c>
      <c r="E123" s="317">
        <v>7.3599999999999999E-2</v>
      </c>
      <c r="F123" s="114">
        <f t="shared" si="11"/>
        <v>3238.4</v>
      </c>
      <c r="G123" s="71">
        <f t="shared" si="12"/>
        <v>1115.2582000000004</v>
      </c>
      <c r="H123" s="317">
        <v>2.1499999999999998E-2</v>
      </c>
      <c r="I123" s="115">
        <f t="shared" si="13"/>
        <v>945.99999999999989</v>
      </c>
      <c r="J123" s="116">
        <f t="shared" si="14"/>
        <v>0.29211956521739124</v>
      </c>
      <c r="L123" s="109"/>
      <c r="M123" s="117"/>
      <c r="R123" s="118"/>
      <c r="S123" s="111"/>
      <c r="T123" s="118"/>
      <c r="U123" s="118"/>
    </row>
    <row r="124" spans="1:21" ht="15" x14ac:dyDescent="0.25">
      <c r="A124" s="104">
        <v>19</v>
      </c>
      <c r="B124" s="112">
        <v>116.14966666666668</v>
      </c>
      <c r="C124" s="112">
        <v>116.09566666666666</v>
      </c>
      <c r="D124" s="113">
        <f t="shared" si="10"/>
        <v>3876.8771999999994</v>
      </c>
      <c r="E124" s="317">
        <v>7.0900000000000005E-2</v>
      </c>
      <c r="F124" s="114">
        <f t="shared" si="11"/>
        <v>3119.6000000000004</v>
      </c>
      <c r="G124" s="71">
        <f t="shared" si="12"/>
        <v>1115.2794000000004</v>
      </c>
      <c r="H124" s="317">
        <v>2.12E-2</v>
      </c>
      <c r="I124" s="115">
        <f t="shared" si="13"/>
        <v>932.8</v>
      </c>
      <c r="J124" s="116">
        <f t="shared" si="14"/>
        <v>0.29901269393511981</v>
      </c>
      <c r="L124" s="109"/>
      <c r="M124" s="117"/>
      <c r="R124" s="118"/>
      <c r="S124" s="111"/>
      <c r="T124" s="118"/>
      <c r="U124" s="118"/>
    </row>
    <row r="125" spans="1:21" ht="15" x14ac:dyDescent="0.25">
      <c r="A125" s="104">
        <v>20</v>
      </c>
      <c r="B125" s="112">
        <v>116.85366666666668</v>
      </c>
      <c r="C125" s="112">
        <v>116.574</v>
      </c>
      <c r="D125" s="113">
        <f t="shared" si="10"/>
        <v>3876.9384999999993</v>
      </c>
      <c r="E125" s="317">
        <v>6.13E-2</v>
      </c>
      <c r="F125" s="114">
        <f t="shared" si="11"/>
        <v>2697.2</v>
      </c>
      <c r="G125" s="71">
        <f t="shared" si="12"/>
        <v>1115.2994000000003</v>
      </c>
      <c r="H125" s="317">
        <v>0.02</v>
      </c>
      <c r="I125" s="115">
        <f t="shared" si="13"/>
        <v>880</v>
      </c>
      <c r="J125" s="116">
        <f t="shared" si="14"/>
        <v>0.32626427406199021</v>
      </c>
      <c r="L125" s="109"/>
      <c r="M125" s="117"/>
      <c r="R125" s="118"/>
      <c r="S125" s="111"/>
      <c r="T125" s="118"/>
      <c r="U125" s="118"/>
    </row>
    <row r="126" spans="1:21" ht="15" x14ac:dyDescent="0.25">
      <c r="A126" s="104">
        <v>21</v>
      </c>
      <c r="B126" s="112">
        <v>116.74866666666667</v>
      </c>
      <c r="C126" s="112">
        <v>116.61866666666667</v>
      </c>
      <c r="D126" s="113">
        <f t="shared" si="10"/>
        <v>3876.9930999999992</v>
      </c>
      <c r="E126" s="317">
        <v>5.4600000000000003E-2</v>
      </c>
      <c r="F126" s="114">
        <f t="shared" si="11"/>
        <v>2402.4</v>
      </c>
      <c r="G126" s="71">
        <f t="shared" si="12"/>
        <v>1115.3190000000004</v>
      </c>
      <c r="H126" s="317">
        <v>1.9599999999999999E-2</v>
      </c>
      <c r="I126" s="115">
        <f t="shared" si="13"/>
        <v>862.4</v>
      </c>
      <c r="J126" s="116">
        <f t="shared" si="14"/>
        <v>0.35897435897435898</v>
      </c>
      <c r="L126" s="109"/>
      <c r="M126" s="117"/>
      <c r="R126" s="118"/>
      <c r="S126" s="111"/>
      <c r="T126" s="118"/>
      <c r="U126" s="118"/>
    </row>
    <row r="127" spans="1:21" ht="15" x14ac:dyDescent="0.25">
      <c r="A127" s="104">
        <v>22</v>
      </c>
      <c r="B127" s="112">
        <v>116.67399999999999</v>
      </c>
      <c r="C127" s="112">
        <v>116.40966666666667</v>
      </c>
      <c r="D127" s="113">
        <f t="shared" si="10"/>
        <v>3877.044699999999</v>
      </c>
      <c r="E127" s="317">
        <v>5.16E-2</v>
      </c>
      <c r="F127" s="114">
        <f t="shared" si="11"/>
        <v>2270.4</v>
      </c>
      <c r="G127" s="71">
        <f t="shared" si="12"/>
        <v>1115.3386000000005</v>
      </c>
      <c r="H127" s="317">
        <v>1.9599999999999999E-2</v>
      </c>
      <c r="I127" s="115">
        <f t="shared" si="13"/>
        <v>862.4</v>
      </c>
      <c r="J127" s="116">
        <f t="shared" si="14"/>
        <v>0.37984496124031003</v>
      </c>
      <c r="L127" s="109"/>
      <c r="M127" s="119"/>
      <c r="N127" s="56"/>
      <c r="R127" s="118"/>
      <c r="S127" s="111"/>
      <c r="T127" s="118"/>
      <c r="U127" s="118"/>
    </row>
    <row r="128" spans="1:21" ht="15" x14ac:dyDescent="0.25">
      <c r="A128" s="104">
        <v>23</v>
      </c>
      <c r="B128" s="112">
        <v>116.73366666666668</v>
      </c>
      <c r="C128" s="112">
        <v>116.55866666666667</v>
      </c>
      <c r="D128" s="113">
        <f t="shared" si="10"/>
        <v>3877.0947999999989</v>
      </c>
      <c r="E128" s="317">
        <v>5.0099999999999999E-2</v>
      </c>
      <c r="F128" s="114">
        <f t="shared" si="11"/>
        <v>2204.4</v>
      </c>
      <c r="G128" s="71">
        <f t="shared" si="12"/>
        <v>1115.3581000000006</v>
      </c>
      <c r="H128" s="317">
        <v>1.95E-2</v>
      </c>
      <c r="I128" s="115">
        <f t="shared" si="13"/>
        <v>858</v>
      </c>
      <c r="J128" s="116">
        <f t="shared" si="14"/>
        <v>0.3892215568862275</v>
      </c>
      <c r="L128" s="109"/>
      <c r="M128" s="119"/>
      <c r="N128" s="56"/>
      <c r="R128" s="118"/>
      <c r="S128" s="111"/>
      <c r="T128" s="118"/>
      <c r="U128" s="118"/>
    </row>
    <row r="129" spans="1:21" ht="15.75" thickBot="1" x14ac:dyDescent="0.3">
      <c r="A129" s="120">
        <v>24</v>
      </c>
      <c r="B129" s="121">
        <v>116.629</v>
      </c>
      <c r="C129" s="121">
        <v>116.48433333333332</v>
      </c>
      <c r="D129" s="122">
        <f t="shared" si="10"/>
        <v>3877.1445999999987</v>
      </c>
      <c r="E129" s="317">
        <v>4.9799999999999997E-2</v>
      </c>
      <c r="F129" s="123">
        <f t="shared" si="11"/>
        <v>2191.1999999999998</v>
      </c>
      <c r="G129" s="124">
        <f t="shared" si="12"/>
        <v>1115.3768000000007</v>
      </c>
      <c r="H129" s="317">
        <v>1.8700000000000001E-2</v>
      </c>
      <c r="I129" s="125">
        <f t="shared" si="13"/>
        <v>822.80000000000007</v>
      </c>
      <c r="J129" s="126">
        <f t="shared" si="14"/>
        <v>0.37550200803212858</v>
      </c>
      <c r="L129" s="109"/>
      <c r="M129" s="56"/>
      <c r="N129" s="56"/>
      <c r="R129" s="118"/>
      <c r="S129" s="118"/>
      <c r="T129" s="118"/>
      <c r="U129" s="118"/>
    </row>
    <row r="130" spans="1:21" ht="13.5" thickBot="1" x14ac:dyDescent="0.25">
      <c r="A130" s="127" t="s">
        <v>21</v>
      </c>
      <c r="B130" s="128" t="s">
        <v>20</v>
      </c>
      <c r="C130" s="128" t="s">
        <v>20</v>
      </c>
      <c r="D130" s="129" t="s">
        <v>20</v>
      </c>
      <c r="E130" s="130">
        <f>SUM(E106:E129)</f>
        <v>1.5271000000000001</v>
      </c>
      <c r="F130" s="81">
        <f>SUM(F106:F129)</f>
        <v>67192.400000000009</v>
      </c>
      <c r="G130" s="77" t="s">
        <v>20</v>
      </c>
      <c r="H130" s="131">
        <f>SUM(H106:H129)</f>
        <v>0.49490000000000001</v>
      </c>
      <c r="I130" s="132">
        <f>SUM(I106:I129)</f>
        <v>21775.599999999999</v>
      </c>
      <c r="J130" s="103">
        <f>I130/F130</f>
        <v>0.32407831838124546</v>
      </c>
      <c r="L130" s="56"/>
      <c r="M130" s="56"/>
      <c r="N130" s="56"/>
    </row>
    <row r="131" spans="1:21" x14ac:dyDescent="0.2">
      <c r="A131" s="84"/>
      <c r="D131" s="84"/>
      <c r="E131" s="84"/>
      <c r="F131" s="84"/>
      <c r="G131" s="84"/>
      <c r="H131" s="84"/>
      <c r="I131" s="84"/>
      <c r="J131" s="84"/>
      <c r="K131" s="51" t="s">
        <v>22</v>
      </c>
      <c r="L131" s="56"/>
      <c r="M131" s="56"/>
      <c r="N131" s="56"/>
    </row>
    <row r="132" spans="1:21" x14ac:dyDescent="0.2">
      <c r="A132" s="52" t="s">
        <v>120</v>
      </c>
      <c r="B132" s="53"/>
      <c r="C132" s="53"/>
      <c r="D132" s="54"/>
      <c r="E132" s="84"/>
      <c r="F132" s="84"/>
      <c r="G132" s="84"/>
      <c r="H132" s="84"/>
      <c r="I132" s="84"/>
      <c r="J132" s="84"/>
      <c r="L132" s="56"/>
      <c r="M132" s="56"/>
      <c r="N132" s="56"/>
    </row>
    <row r="133" spans="1:21" x14ac:dyDescent="0.2">
      <c r="A133" s="493" t="s">
        <v>0</v>
      </c>
      <c r="B133" s="493"/>
      <c r="C133" s="493"/>
      <c r="D133" s="84"/>
      <c r="E133" s="84" t="s">
        <v>28</v>
      </c>
      <c r="F133" s="52" t="s">
        <v>29</v>
      </c>
      <c r="G133" s="52"/>
      <c r="H133" s="52"/>
      <c r="I133" s="52"/>
      <c r="J133" s="84"/>
      <c r="L133" s="56"/>
      <c r="M133" s="56"/>
      <c r="N133" s="56"/>
    </row>
    <row r="134" spans="1:21" x14ac:dyDescent="0.2">
      <c r="A134" s="52" t="s">
        <v>121</v>
      </c>
      <c r="B134" s="53"/>
      <c r="C134" s="53"/>
      <c r="D134" s="84"/>
      <c r="E134" s="84"/>
      <c r="F134" s="495" t="s">
        <v>2</v>
      </c>
      <c r="G134" s="495"/>
      <c r="H134" s="495"/>
      <c r="I134" s="495"/>
      <c r="J134" s="84"/>
      <c r="L134" s="56"/>
      <c r="M134" s="56"/>
      <c r="N134" s="56"/>
    </row>
    <row r="135" spans="1:21" x14ac:dyDescent="0.2">
      <c r="A135" s="84"/>
      <c r="D135" s="84"/>
      <c r="E135" s="84"/>
      <c r="F135" s="52" t="s">
        <v>3</v>
      </c>
      <c r="G135" s="55"/>
      <c r="H135" s="55"/>
      <c r="I135" s="55"/>
      <c r="J135" s="84"/>
      <c r="L135" s="56"/>
      <c r="M135" s="56"/>
      <c r="N135" s="56"/>
    </row>
    <row r="136" spans="1:21" x14ac:dyDescent="0.2">
      <c r="A136" s="84"/>
      <c r="D136" s="84"/>
      <c r="E136" s="84"/>
      <c r="F136" s="495" t="s">
        <v>4</v>
      </c>
      <c r="G136" s="495"/>
      <c r="H136" s="495"/>
      <c r="I136" s="495"/>
      <c r="J136" s="84"/>
      <c r="L136" s="56"/>
      <c r="M136" s="56"/>
      <c r="N136" s="56"/>
    </row>
    <row r="137" spans="1:21" x14ac:dyDescent="0.2">
      <c r="A137" s="84"/>
      <c r="D137" s="84"/>
      <c r="E137" s="84"/>
      <c r="F137" s="84" t="s">
        <v>5</v>
      </c>
      <c r="G137" s="84"/>
      <c r="H137" s="84"/>
      <c r="I137" s="84"/>
      <c r="J137" s="84"/>
      <c r="L137" s="56"/>
      <c r="M137" s="56"/>
      <c r="N137" s="56"/>
    </row>
    <row r="138" spans="1:21" x14ac:dyDescent="0.2">
      <c r="A138" s="84"/>
      <c r="D138" s="84"/>
      <c r="E138" s="84"/>
      <c r="F138" s="495" t="s">
        <v>6</v>
      </c>
      <c r="G138" s="495"/>
      <c r="H138" s="495"/>
      <c r="I138" s="495"/>
      <c r="J138" s="84"/>
      <c r="L138" s="56"/>
      <c r="M138" s="56"/>
      <c r="N138" s="56"/>
    </row>
    <row r="139" spans="1:21" x14ac:dyDescent="0.2">
      <c r="A139" s="84"/>
      <c r="D139" s="84"/>
      <c r="E139" s="84"/>
      <c r="F139" s="84"/>
      <c r="G139" s="84"/>
      <c r="H139" s="84"/>
      <c r="I139" s="84"/>
      <c r="J139" s="84"/>
      <c r="L139" s="56"/>
      <c r="M139" s="56"/>
      <c r="N139" s="56"/>
    </row>
    <row r="140" spans="1:21" x14ac:dyDescent="0.2">
      <c r="A140" s="84"/>
      <c r="D140" s="485" t="s">
        <v>7</v>
      </c>
      <c r="E140" s="485"/>
      <c r="F140" s="485"/>
      <c r="G140" s="485"/>
      <c r="H140" s="84"/>
      <c r="I140" s="84"/>
      <c r="J140" s="84"/>
      <c r="L140" s="56"/>
      <c r="M140" s="56"/>
      <c r="N140" s="56"/>
    </row>
    <row r="141" spans="1:21" ht="14.65" customHeight="1" x14ac:dyDescent="0.2">
      <c r="A141" s="505" t="str">
        <f>A98</f>
        <v xml:space="preserve">записей показаний счётчиков активной и реактивной энергии и вольтметров </v>
      </c>
      <c r="B141" s="505"/>
      <c r="C141" s="505"/>
      <c r="D141" s="505"/>
      <c r="E141" s="505"/>
      <c r="F141" s="505"/>
      <c r="G141" s="505"/>
      <c r="H141" s="505"/>
      <c r="I141" s="505"/>
      <c r="J141" s="505"/>
      <c r="L141" s="56"/>
      <c r="M141" s="56"/>
      <c r="N141" s="56"/>
    </row>
    <row r="142" spans="1:21" x14ac:dyDescent="0.2">
      <c r="A142" s="486" t="str">
        <f>A99</f>
        <v>за 21 июня 2023г.</v>
      </c>
      <c r="B142" s="486"/>
      <c r="C142" s="486"/>
      <c r="D142" s="486"/>
      <c r="E142" s="486"/>
      <c r="F142" s="486"/>
      <c r="G142" s="486"/>
      <c r="H142" s="486"/>
      <c r="I142" s="486"/>
      <c r="J142" s="486"/>
      <c r="L142" s="56"/>
      <c r="M142" s="56"/>
      <c r="N142" s="56"/>
    </row>
    <row r="143" spans="1:21" ht="13.5" thickBot="1" x14ac:dyDescent="0.25">
      <c r="A143" s="84"/>
      <c r="D143" s="84"/>
      <c r="E143" s="84"/>
      <c r="F143" s="84"/>
      <c r="G143" s="84"/>
      <c r="H143" s="84"/>
      <c r="I143" s="84"/>
      <c r="J143" s="84"/>
      <c r="L143" s="56"/>
      <c r="M143" s="56"/>
      <c r="N143" s="56"/>
    </row>
    <row r="144" spans="1:21" ht="27.95" customHeight="1" thickBot="1" x14ac:dyDescent="0.25">
      <c r="A144" s="480" t="s">
        <v>9</v>
      </c>
      <c r="B144" s="478" t="s">
        <v>10</v>
      </c>
      <c r="C144" s="478"/>
      <c r="D144" s="478" t="s">
        <v>11</v>
      </c>
      <c r="E144" s="478"/>
      <c r="F144" s="478"/>
      <c r="G144" s="478" t="s">
        <v>12</v>
      </c>
      <c r="H144" s="478"/>
      <c r="I144" s="477"/>
      <c r="J144" s="487" t="s">
        <v>13</v>
      </c>
      <c r="K144" s="50" t="s">
        <v>30</v>
      </c>
      <c r="L144" s="56"/>
      <c r="M144" s="56"/>
      <c r="N144" s="56"/>
    </row>
    <row r="145" spans="1:14" ht="14.85" customHeight="1" thickBot="1" x14ac:dyDescent="0.25">
      <c r="A145" s="480"/>
      <c r="B145" s="478"/>
      <c r="C145" s="478"/>
      <c r="D145" s="491" t="s">
        <v>27</v>
      </c>
      <c r="E145" s="490"/>
      <c r="F145" s="490"/>
      <c r="G145" s="490" t="s">
        <v>27</v>
      </c>
      <c r="H145" s="490"/>
      <c r="I145" s="492"/>
      <c r="J145" s="488"/>
      <c r="L145" s="56"/>
      <c r="M145" s="56"/>
      <c r="N145" s="56"/>
    </row>
    <row r="146" spans="1:14" ht="14.65" customHeight="1" thickBot="1" x14ac:dyDescent="0.25">
      <c r="A146" s="476"/>
      <c r="B146" s="506" t="s">
        <v>15</v>
      </c>
      <c r="C146" s="501" t="s">
        <v>16</v>
      </c>
      <c r="D146" s="503" t="s">
        <v>17</v>
      </c>
      <c r="E146" s="474" t="s">
        <v>18</v>
      </c>
      <c r="F146" s="474" t="s">
        <v>19</v>
      </c>
      <c r="G146" s="480" t="s">
        <v>17</v>
      </c>
      <c r="H146" s="480" t="s">
        <v>18</v>
      </c>
      <c r="I146" s="476" t="s">
        <v>19</v>
      </c>
      <c r="J146" s="488"/>
      <c r="L146" s="56"/>
      <c r="M146" s="56"/>
      <c r="N146" s="56"/>
    </row>
    <row r="147" spans="1:14" ht="24" customHeight="1" thickBot="1" x14ac:dyDescent="0.25">
      <c r="A147" s="476"/>
      <c r="B147" s="507"/>
      <c r="C147" s="502"/>
      <c r="D147" s="504"/>
      <c r="E147" s="475"/>
      <c r="F147" s="475"/>
      <c r="G147" s="478"/>
      <c r="H147" s="478"/>
      <c r="I147" s="477"/>
      <c r="J147" s="489"/>
      <c r="L147" s="56"/>
      <c r="M147" s="56"/>
      <c r="N147" s="56"/>
    </row>
    <row r="148" spans="1:14" x14ac:dyDescent="0.2">
      <c r="A148" s="133">
        <v>0</v>
      </c>
      <c r="B148" s="105">
        <v>115.92533333333334</v>
      </c>
      <c r="C148" s="105">
        <v>115.72199999999999</v>
      </c>
      <c r="D148" s="134">
        <v>5700.5547999999999</v>
      </c>
      <c r="E148" s="86" t="s">
        <v>20</v>
      </c>
      <c r="F148" s="87" t="s">
        <v>20</v>
      </c>
      <c r="G148" s="135">
        <v>1913.0777</v>
      </c>
      <c r="H148" s="86" t="s">
        <v>20</v>
      </c>
      <c r="I148" s="136" t="s">
        <v>20</v>
      </c>
      <c r="J148" s="108" t="s">
        <v>20</v>
      </c>
      <c r="K148" s="51"/>
      <c r="L148" s="56"/>
      <c r="M148" s="56"/>
      <c r="N148" s="56"/>
    </row>
    <row r="149" spans="1:14" x14ac:dyDescent="0.2">
      <c r="A149" s="137">
        <v>1</v>
      </c>
      <c r="B149" s="112">
        <v>116.28433333333334</v>
      </c>
      <c r="C149" s="112">
        <v>116.036</v>
      </c>
      <c r="D149" s="138">
        <f>D148+E149</f>
        <v>5700.6040000000003</v>
      </c>
      <c r="E149" s="317">
        <v>4.9200000000000001E-2</v>
      </c>
      <c r="F149" s="139">
        <f>E149*44000</f>
        <v>2164.8000000000002</v>
      </c>
      <c r="G149" s="71">
        <f>G148+H149</f>
        <v>1913.1048000000001</v>
      </c>
      <c r="H149" s="317">
        <v>2.7099999999999999E-2</v>
      </c>
      <c r="I149" s="140">
        <f>H149*44000</f>
        <v>1192.3999999999999</v>
      </c>
      <c r="J149" s="116">
        <f>I149/F149</f>
        <v>0.55081300813008116</v>
      </c>
      <c r="L149" s="1"/>
      <c r="M149" s="56"/>
      <c r="N149" s="56"/>
    </row>
    <row r="150" spans="1:14" x14ac:dyDescent="0.2">
      <c r="A150" s="137">
        <v>2</v>
      </c>
      <c r="B150" s="112">
        <v>115.97033333333333</v>
      </c>
      <c r="C150" s="112">
        <v>115.78166666666665</v>
      </c>
      <c r="D150" s="138">
        <f t="shared" ref="D150:D172" si="15">D149+E150</f>
        <v>5700.6541999999999</v>
      </c>
      <c r="E150" s="317">
        <v>5.0200000000000002E-2</v>
      </c>
      <c r="F150" s="139">
        <f t="shared" ref="F150:F172" si="16">E150*44000</f>
        <v>2208.8000000000002</v>
      </c>
      <c r="G150" s="141">
        <f t="shared" ref="G150:G172" si="17">G149+H150</f>
        <v>1913.1305</v>
      </c>
      <c r="H150" s="317">
        <v>2.5700000000000001E-2</v>
      </c>
      <c r="I150" s="140">
        <f t="shared" ref="I150:I172" si="18">H150*44000</f>
        <v>1130.8</v>
      </c>
      <c r="J150" s="116">
        <f t="shared" ref="J150:J172" si="19">I150/F150</f>
        <v>0.51195219123505975</v>
      </c>
      <c r="L150" s="1"/>
      <c r="M150" s="1"/>
      <c r="N150" s="56"/>
    </row>
    <row r="151" spans="1:14" x14ac:dyDescent="0.2">
      <c r="A151" s="137">
        <v>3</v>
      </c>
      <c r="B151" s="112">
        <v>116.16466666666668</v>
      </c>
      <c r="C151" s="112">
        <v>115.94599999999998</v>
      </c>
      <c r="D151" s="138">
        <f t="shared" si="15"/>
        <v>5700.7143999999998</v>
      </c>
      <c r="E151" s="317">
        <v>6.0199999999999997E-2</v>
      </c>
      <c r="F151" s="139">
        <f t="shared" si="16"/>
        <v>2648.7999999999997</v>
      </c>
      <c r="G151" s="71">
        <f t="shared" si="17"/>
        <v>1913.1559</v>
      </c>
      <c r="H151" s="317">
        <v>2.5399999999999999E-2</v>
      </c>
      <c r="I151" s="140">
        <f t="shared" si="18"/>
        <v>1117.5999999999999</v>
      </c>
      <c r="J151" s="116">
        <f t="shared" si="19"/>
        <v>0.42192691029900331</v>
      </c>
      <c r="L151" s="1"/>
      <c r="M151" s="1"/>
      <c r="N151" s="56"/>
    </row>
    <row r="152" spans="1:14" x14ac:dyDescent="0.2">
      <c r="A152" s="137">
        <v>4</v>
      </c>
      <c r="B152" s="112">
        <v>116.40466666666667</v>
      </c>
      <c r="C152" s="112">
        <v>116.21499999999999</v>
      </c>
      <c r="D152" s="138">
        <f t="shared" si="15"/>
        <v>5700.7838000000002</v>
      </c>
      <c r="E152" s="317">
        <v>6.9400000000000003E-2</v>
      </c>
      <c r="F152" s="139">
        <f t="shared" si="16"/>
        <v>3053.6000000000004</v>
      </c>
      <c r="G152" s="141">
        <f t="shared" si="17"/>
        <v>1913.182</v>
      </c>
      <c r="H152" s="317">
        <v>2.6100000000000002E-2</v>
      </c>
      <c r="I152" s="140">
        <f t="shared" si="18"/>
        <v>1148.4000000000001</v>
      </c>
      <c r="J152" s="116">
        <f t="shared" si="19"/>
        <v>0.37608069164265129</v>
      </c>
      <c r="L152" s="1"/>
      <c r="M152" s="1"/>
      <c r="N152" s="56"/>
    </row>
    <row r="153" spans="1:14" x14ac:dyDescent="0.2">
      <c r="A153" s="137">
        <v>5</v>
      </c>
      <c r="B153" s="112">
        <v>116.64399999999999</v>
      </c>
      <c r="C153" s="112">
        <v>116.43933333333332</v>
      </c>
      <c r="D153" s="138">
        <f t="shared" si="15"/>
        <v>5700.8602000000001</v>
      </c>
      <c r="E153" s="317">
        <v>7.6399999999999996E-2</v>
      </c>
      <c r="F153" s="139">
        <f t="shared" si="16"/>
        <v>3361.6</v>
      </c>
      <c r="G153" s="71">
        <f t="shared" si="17"/>
        <v>1913.2090000000001</v>
      </c>
      <c r="H153" s="317">
        <v>2.7E-2</v>
      </c>
      <c r="I153" s="140">
        <f t="shared" si="18"/>
        <v>1188</v>
      </c>
      <c r="J153" s="116">
        <f t="shared" si="19"/>
        <v>0.35340314136125656</v>
      </c>
      <c r="L153" s="1"/>
      <c r="M153" s="1"/>
      <c r="N153" s="56"/>
    </row>
    <row r="154" spans="1:14" x14ac:dyDescent="0.2">
      <c r="A154" s="137">
        <v>6</v>
      </c>
      <c r="B154" s="112">
        <v>116.67366666666665</v>
      </c>
      <c r="C154" s="112">
        <v>116.49900000000001</v>
      </c>
      <c r="D154" s="138">
        <f t="shared" si="15"/>
        <v>5700.9454000000005</v>
      </c>
      <c r="E154" s="317">
        <v>8.5199999999999998E-2</v>
      </c>
      <c r="F154" s="139">
        <f t="shared" si="16"/>
        <v>3748.7999999999997</v>
      </c>
      <c r="G154" s="141">
        <f t="shared" si="17"/>
        <v>1913.2360000000001</v>
      </c>
      <c r="H154" s="317">
        <v>2.7E-2</v>
      </c>
      <c r="I154" s="140">
        <f t="shared" si="18"/>
        <v>1188</v>
      </c>
      <c r="J154" s="116">
        <f t="shared" si="19"/>
        <v>0.31690140845070425</v>
      </c>
      <c r="L154" s="1"/>
      <c r="M154" s="1"/>
      <c r="N154" s="56"/>
    </row>
    <row r="155" spans="1:14" x14ac:dyDescent="0.2">
      <c r="A155" s="137">
        <v>7</v>
      </c>
      <c r="B155" s="112">
        <v>115.895</v>
      </c>
      <c r="C155" s="112">
        <v>115.72233333333334</v>
      </c>
      <c r="D155" s="138">
        <f t="shared" si="15"/>
        <v>5701.0356000000002</v>
      </c>
      <c r="E155" s="317">
        <v>9.0200000000000002E-2</v>
      </c>
      <c r="F155" s="139">
        <f t="shared" si="16"/>
        <v>3968.8</v>
      </c>
      <c r="G155" s="71">
        <f t="shared" si="17"/>
        <v>1913.2668000000001</v>
      </c>
      <c r="H155" s="317">
        <v>3.0800000000000001E-2</v>
      </c>
      <c r="I155" s="140">
        <f t="shared" si="18"/>
        <v>1355.2</v>
      </c>
      <c r="J155" s="116">
        <f t="shared" si="19"/>
        <v>0.34146341463414631</v>
      </c>
      <c r="L155" s="1"/>
      <c r="M155" s="1"/>
      <c r="N155" s="56"/>
    </row>
    <row r="156" spans="1:14" x14ac:dyDescent="0.2">
      <c r="A156" s="137">
        <v>8</v>
      </c>
      <c r="B156" s="112">
        <v>116.34433333333334</v>
      </c>
      <c r="C156" s="112">
        <v>116.14033333333333</v>
      </c>
      <c r="D156" s="138">
        <f t="shared" si="15"/>
        <v>5701.1274000000003</v>
      </c>
      <c r="E156" s="317">
        <v>9.1800000000000007E-2</v>
      </c>
      <c r="F156" s="139">
        <f t="shared" si="16"/>
        <v>4039.2000000000003</v>
      </c>
      <c r="G156" s="141">
        <f t="shared" si="17"/>
        <v>1913.2986000000001</v>
      </c>
      <c r="H156" s="317">
        <v>3.1800000000000002E-2</v>
      </c>
      <c r="I156" s="140">
        <f t="shared" si="18"/>
        <v>1399.2</v>
      </c>
      <c r="J156" s="116">
        <f t="shared" si="19"/>
        <v>0.34640522875816993</v>
      </c>
      <c r="L156" s="1"/>
      <c r="M156" s="1"/>
      <c r="N156" s="56"/>
    </row>
    <row r="157" spans="1:14" x14ac:dyDescent="0.2">
      <c r="A157" s="137">
        <v>9</v>
      </c>
      <c r="B157" s="112">
        <v>116.73399999999999</v>
      </c>
      <c r="C157" s="112">
        <v>116.574</v>
      </c>
      <c r="D157" s="138">
        <f t="shared" si="15"/>
        <v>5701.2204000000002</v>
      </c>
      <c r="E157" s="317">
        <v>9.2999999999999999E-2</v>
      </c>
      <c r="F157" s="139">
        <f t="shared" si="16"/>
        <v>4092</v>
      </c>
      <c r="G157" s="71">
        <f t="shared" si="17"/>
        <v>1913.3308000000002</v>
      </c>
      <c r="H157" s="317">
        <v>3.2199999999999999E-2</v>
      </c>
      <c r="I157" s="140">
        <f t="shared" si="18"/>
        <v>1416.8</v>
      </c>
      <c r="J157" s="116">
        <f t="shared" si="19"/>
        <v>0.34623655913978496</v>
      </c>
      <c r="L157" s="1"/>
      <c r="M157" s="1"/>
      <c r="N157" s="56"/>
    </row>
    <row r="158" spans="1:14" x14ac:dyDescent="0.2">
      <c r="A158" s="137">
        <v>10</v>
      </c>
      <c r="B158" s="112">
        <v>115.62566666666667</v>
      </c>
      <c r="C158" s="112">
        <v>115.46833333333335</v>
      </c>
      <c r="D158" s="138">
        <f t="shared" si="15"/>
        <v>5701.3139000000001</v>
      </c>
      <c r="E158" s="317">
        <v>9.35E-2</v>
      </c>
      <c r="F158" s="139">
        <f t="shared" si="16"/>
        <v>4114</v>
      </c>
      <c r="G158" s="141">
        <f t="shared" si="17"/>
        <v>1913.3638000000001</v>
      </c>
      <c r="H158" s="317">
        <v>3.3000000000000002E-2</v>
      </c>
      <c r="I158" s="140">
        <f t="shared" si="18"/>
        <v>1452</v>
      </c>
      <c r="J158" s="116">
        <f t="shared" si="19"/>
        <v>0.35294117647058826</v>
      </c>
      <c r="L158" s="1"/>
      <c r="M158" s="1"/>
      <c r="N158" s="56"/>
    </row>
    <row r="159" spans="1:14" x14ac:dyDescent="0.2">
      <c r="A159" s="137">
        <v>11</v>
      </c>
      <c r="B159" s="112">
        <v>115.31099999999999</v>
      </c>
      <c r="C159" s="112">
        <v>115.10966666666666</v>
      </c>
      <c r="D159" s="138">
        <f t="shared" si="15"/>
        <v>5701.4054999999998</v>
      </c>
      <c r="E159" s="317">
        <v>9.1600000000000001E-2</v>
      </c>
      <c r="F159" s="139">
        <f t="shared" si="16"/>
        <v>4030.4</v>
      </c>
      <c r="G159" s="71">
        <f t="shared" si="17"/>
        <v>1913.3990000000001</v>
      </c>
      <c r="H159" s="317">
        <v>3.5200000000000002E-2</v>
      </c>
      <c r="I159" s="140">
        <f t="shared" si="18"/>
        <v>1548.8000000000002</v>
      </c>
      <c r="J159" s="116">
        <f t="shared" si="19"/>
        <v>0.38427947598253281</v>
      </c>
      <c r="L159" s="1"/>
      <c r="M159" s="1"/>
      <c r="N159" s="56"/>
    </row>
    <row r="160" spans="1:14" x14ac:dyDescent="0.2">
      <c r="A160" s="137">
        <v>12</v>
      </c>
      <c r="B160" s="112">
        <v>115.52066666666667</v>
      </c>
      <c r="C160" s="112">
        <v>115.16933333333333</v>
      </c>
      <c r="D160" s="138">
        <f t="shared" si="15"/>
        <v>5701.4965000000002</v>
      </c>
      <c r="E160" s="317">
        <v>9.0999999999999998E-2</v>
      </c>
      <c r="F160" s="139">
        <f t="shared" si="16"/>
        <v>4004</v>
      </c>
      <c r="G160" s="141">
        <f t="shared" si="17"/>
        <v>1913.4338</v>
      </c>
      <c r="H160" s="317">
        <v>3.4799999999999998E-2</v>
      </c>
      <c r="I160" s="140">
        <f t="shared" si="18"/>
        <v>1531.1999999999998</v>
      </c>
      <c r="J160" s="116">
        <f t="shared" si="19"/>
        <v>0.38241758241758239</v>
      </c>
      <c r="L160" s="1"/>
      <c r="M160" s="1"/>
      <c r="N160" s="56"/>
    </row>
    <row r="161" spans="1:14" x14ac:dyDescent="0.2">
      <c r="A161" s="137">
        <v>13</v>
      </c>
      <c r="B161" s="112">
        <v>115.98500000000001</v>
      </c>
      <c r="C161" s="112">
        <v>115.70766666666667</v>
      </c>
      <c r="D161" s="138">
        <f t="shared" si="15"/>
        <v>5701.5875000000005</v>
      </c>
      <c r="E161" s="317">
        <v>9.0999999999999998E-2</v>
      </c>
      <c r="F161" s="139">
        <f t="shared" si="16"/>
        <v>4004</v>
      </c>
      <c r="G161" s="71">
        <f t="shared" si="17"/>
        <v>1913.4663</v>
      </c>
      <c r="H161" s="317">
        <v>3.2500000000000001E-2</v>
      </c>
      <c r="I161" s="140">
        <f t="shared" si="18"/>
        <v>1430</v>
      </c>
      <c r="J161" s="116">
        <f t="shared" si="19"/>
        <v>0.35714285714285715</v>
      </c>
      <c r="L161" s="1"/>
      <c r="M161" s="1"/>
      <c r="N161" s="56"/>
    </row>
    <row r="162" spans="1:14" x14ac:dyDescent="0.2">
      <c r="A162" s="137">
        <v>14</v>
      </c>
      <c r="B162" s="112">
        <v>115.74566666666665</v>
      </c>
      <c r="C162" s="112">
        <v>115.54266666666666</v>
      </c>
      <c r="D162" s="138">
        <f t="shared" si="15"/>
        <v>5701.6801000000005</v>
      </c>
      <c r="E162" s="317">
        <v>9.2600000000000002E-2</v>
      </c>
      <c r="F162" s="139">
        <f t="shared" si="16"/>
        <v>4074.4</v>
      </c>
      <c r="G162" s="71">
        <f t="shared" si="17"/>
        <v>1913.4978000000001</v>
      </c>
      <c r="H162" s="317">
        <v>3.15E-2</v>
      </c>
      <c r="I162" s="140">
        <f t="shared" si="18"/>
        <v>1386</v>
      </c>
      <c r="J162" s="116">
        <f t="shared" si="19"/>
        <v>0.34017278617710583</v>
      </c>
      <c r="L162" s="1"/>
      <c r="M162" s="1"/>
      <c r="N162" s="56"/>
    </row>
    <row r="163" spans="1:14" x14ac:dyDescent="0.2">
      <c r="A163" s="137">
        <v>15</v>
      </c>
      <c r="B163" s="112">
        <v>115.98533333333334</v>
      </c>
      <c r="C163" s="112">
        <v>115.78166666666665</v>
      </c>
      <c r="D163" s="138">
        <f t="shared" si="15"/>
        <v>5701.7766000000001</v>
      </c>
      <c r="E163" s="317">
        <v>9.6500000000000002E-2</v>
      </c>
      <c r="F163" s="139">
        <f t="shared" si="16"/>
        <v>4246</v>
      </c>
      <c r="G163" s="142">
        <f t="shared" si="17"/>
        <v>1913.5303000000001</v>
      </c>
      <c r="H163" s="317">
        <v>3.2500000000000001E-2</v>
      </c>
      <c r="I163" s="140">
        <f t="shared" si="18"/>
        <v>1430</v>
      </c>
      <c r="J163" s="116">
        <f t="shared" si="19"/>
        <v>0.33678756476683935</v>
      </c>
      <c r="L163" s="1"/>
      <c r="M163" s="1"/>
      <c r="N163" s="56"/>
    </row>
    <row r="164" spans="1:14" x14ac:dyDescent="0.2">
      <c r="A164" s="137">
        <v>16</v>
      </c>
      <c r="B164" s="112">
        <v>115.47566666666665</v>
      </c>
      <c r="C164" s="112">
        <v>115.34866666666669</v>
      </c>
      <c r="D164" s="138">
        <f t="shared" si="15"/>
        <v>5701.8712000000005</v>
      </c>
      <c r="E164" s="317">
        <v>9.4600000000000004E-2</v>
      </c>
      <c r="F164" s="139">
        <f t="shared" si="16"/>
        <v>4162.4000000000005</v>
      </c>
      <c r="G164" s="141">
        <f t="shared" si="17"/>
        <v>1913.5631000000001</v>
      </c>
      <c r="H164" s="317">
        <v>3.2800000000000003E-2</v>
      </c>
      <c r="I164" s="140">
        <f t="shared" si="18"/>
        <v>1443.2</v>
      </c>
      <c r="J164" s="116">
        <f t="shared" si="19"/>
        <v>0.34672304439746299</v>
      </c>
      <c r="L164" s="1"/>
      <c r="M164" s="1"/>
      <c r="N164" s="56"/>
    </row>
    <row r="165" spans="1:14" x14ac:dyDescent="0.2">
      <c r="A165" s="137">
        <v>17</v>
      </c>
      <c r="B165" s="112">
        <v>115.32599999999998</v>
      </c>
      <c r="C165" s="112">
        <v>115.19933333333334</v>
      </c>
      <c r="D165" s="138">
        <f t="shared" si="15"/>
        <v>5701.9640000000009</v>
      </c>
      <c r="E165" s="317">
        <v>9.2799999999999994E-2</v>
      </c>
      <c r="F165" s="139">
        <f t="shared" si="16"/>
        <v>4083.2</v>
      </c>
      <c r="G165" s="71">
        <f t="shared" si="17"/>
        <v>1913.5955000000001</v>
      </c>
      <c r="H165" s="317">
        <v>3.2399999999999998E-2</v>
      </c>
      <c r="I165" s="140">
        <f t="shared" si="18"/>
        <v>1425.6</v>
      </c>
      <c r="J165" s="116">
        <f t="shared" si="19"/>
        <v>0.34913793103448276</v>
      </c>
      <c r="L165" s="1"/>
      <c r="M165" s="1"/>
      <c r="N165" s="56"/>
    </row>
    <row r="166" spans="1:14" x14ac:dyDescent="0.2">
      <c r="A166" s="137">
        <v>18</v>
      </c>
      <c r="B166" s="112">
        <v>115.88066666666667</v>
      </c>
      <c r="C166" s="112">
        <v>115.72199999999999</v>
      </c>
      <c r="D166" s="138">
        <f t="shared" si="15"/>
        <v>5702.0533000000005</v>
      </c>
      <c r="E166" s="317">
        <v>8.9300000000000004E-2</v>
      </c>
      <c r="F166" s="139">
        <f t="shared" si="16"/>
        <v>3929.2000000000003</v>
      </c>
      <c r="G166" s="141">
        <f t="shared" si="17"/>
        <v>1913.6269000000002</v>
      </c>
      <c r="H166" s="317">
        <v>3.1399999999999997E-2</v>
      </c>
      <c r="I166" s="140">
        <f t="shared" si="18"/>
        <v>1381.6</v>
      </c>
      <c r="J166" s="116">
        <f t="shared" si="19"/>
        <v>0.35162374020156772</v>
      </c>
      <c r="L166" s="1"/>
      <c r="M166" s="1"/>
      <c r="N166" s="56"/>
    </row>
    <row r="167" spans="1:14" x14ac:dyDescent="0.2">
      <c r="A167" s="137">
        <v>19</v>
      </c>
      <c r="B167" s="112">
        <v>116.14966666666668</v>
      </c>
      <c r="C167" s="112">
        <v>116.09566666666666</v>
      </c>
      <c r="D167" s="138">
        <f t="shared" si="15"/>
        <v>5702.1365000000005</v>
      </c>
      <c r="E167" s="317">
        <v>8.3199999999999996E-2</v>
      </c>
      <c r="F167" s="139">
        <f t="shared" si="16"/>
        <v>3660.7999999999997</v>
      </c>
      <c r="G167" s="71">
        <f t="shared" si="17"/>
        <v>1913.6567000000002</v>
      </c>
      <c r="H167" s="317">
        <v>2.98E-2</v>
      </c>
      <c r="I167" s="140">
        <f t="shared" si="18"/>
        <v>1311.2</v>
      </c>
      <c r="J167" s="116">
        <f t="shared" si="19"/>
        <v>0.35817307692307698</v>
      </c>
      <c r="L167" s="1"/>
      <c r="M167" s="1"/>
      <c r="N167" s="56"/>
    </row>
    <row r="168" spans="1:14" x14ac:dyDescent="0.2">
      <c r="A168" s="137">
        <v>20</v>
      </c>
      <c r="B168" s="112">
        <v>116.85366666666668</v>
      </c>
      <c r="C168" s="112">
        <v>116.574</v>
      </c>
      <c r="D168" s="138">
        <f t="shared" si="15"/>
        <v>5702.2090000000007</v>
      </c>
      <c r="E168" s="317">
        <v>7.2499999999999995E-2</v>
      </c>
      <c r="F168" s="139">
        <f t="shared" si="16"/>
        <v>3190</v>
      </c>
      <c r="G168" s="141">
        <f t="shared" si="17"/>
        <v>1913.6853000000003</v>
      </c>
      <c r="H168" s="317">
        <v>2.86E-2</v>
      </c>
      <c r="I168" s="140">
        <f t="shared" si="18"/>
        <v>1258.4000000000001</v>
      </c>
      <c r="J168" s="116">
        <f t="shared" si="19"/>
        <v>0.39448275862068971</v>
      </c>
      <c r="L168" s="1"/>
      <c r="M168" s="1"/>
      <c r="N168" s="56"/>
    </row>
    <row r="169" spans="1:14" x14ac:dyDescent="0.2">
      <c r="A169" s="137">
        <v>21</v>
      </c>
      <c r="B169" s="112">
        <v>116.74866666666667</v>
      </c>
      <c r="C169" s="112">
        <v>116.61866666666667</v>
      </c>
      <c r="D169" s="138">
        <f t="shared" si="15"/>
        <v>5702.2692000000006</v>
      </c>
      <c r="E169" s="317">
        <v>6.0199999999999997E-2</v>
      </c>
      <c r="F169" s="139">
        <f t="shared" si="16"/>
        <v>2648.7999999999997</v>
      </c>
      <c r="G169" s="71">
        <f t="shared" si="17"/>
        <v>1913.7114000000004</v>
      </c>
      <c r="H169" s="317">
        <v>2.6100000000000002E-2</v>
      </c>
      <c r="I169" s="140">
        <f t="shared" si="18"/>
        <v>1148.4000000000001</v>
      </c>
      <c r="J169" s="116">
        <f t="shared" si="19"/>
        <v>0.43355481727574757</v>
      </c>
      <c r="L169" s="1"/>
      <c r="M169" s="1"/>
      <c r="N169" s="56"/>
    </row>
    <row r="170" spans="1:14" x14ac:dyDescent="0.2">
      <c r="A170" s="137">
        <v>22</v>
      </c>
      <c r="B170" s="112">
        <v>116.67399999999999</v>
      </c>
      <c r="C170" s="112">
        <v>116.40966666666667</v>
      </c>
      <c r="D170" s="138">
        <f t="shared" si="15"/>
        <v>5702.3225000000002</v>
      </c>
      <c r="E170" s="317">
        <v>5.33E-2</v>
      </c>
      <c r="F170" s="139">
        <f t="shared" si="16"/>
        <v>2345.1999999999998</v>
      </c>
      <c r="G170" s="141">
        <f t="shared" si="17"/>
        <v>1913.7358000000004</v>
      </c>
      <c r="H170" s="317">
        <v>2.4400000000000002E-2</v>
      </c>
      <c r="I170" s="140">
        <f t="shared" si="18"/>
        <v>1073.6000000000001</v>
      </c>
      <c r="J170" s="116">
        <f t="shared" si="19"/>
        <v>0.45778611632270177</v>
      </c>
      <c r="L170" s="1"/>
      <c r="M170" s="1"/>
      <c r="N170" s="56"/>
    </row>
    <row r="171" spans="1:14" x14ac:dyDescent="0.2">
      <c r="A171" s="137">
        <v>23</v>
      </c>
      <c r="B171" s="112">
        <v>116.73366666666668</v>
      </c>
      <c r="C171" s="112">
        <v>116.55866666666667</v>
      </c>
      <c r="D171" s="138">
        <f t="shared" si="15"/>
        <v>5702.3720000000003</v>
      </c>
      <c r="E171" s="317">
        <v>4.9500000000000002E-2</v>
      </c>
      <c r="F171" s="139">
        <f t="shared" si="16"/>
        <v>2178</v>
      </c>
      <c r="G171" s="71">
        <f t="shared" si="17"/>
        <v>1913.7598000000003</v>
      </c>
      <c r="H171" s="317">
        <v>2.4E-2</v>
      </c>
      <c r="I171" s="140">
        <f t="shared" si="18"/>
        <v>1056</v>
      </c>
      <c r="J171" s="116">
        <f t="shared" si="19"/>
        <v>0.48484848484848486</v>
      </c>
      <c r="L171" s="1"/>
      <c r="M171" s="1"/>
      <c r="N171" s="56"/>
    </row>
    <row r="172" spans="1:14" ht="13.5" thickBot="1" x14ac:dyDescent="0.25">
      <c r="A172" s="143">
        <v>24</v>
      </c>
      <c r="B172" s="121">
        <v>116.629</v>
      </c>
      <c r="C172" s="121">
        <v>116.48433333333332</v>
      </c>
      <c r="D172" s="144">
        <f t="shared" si="15"/>
        <v>5702.4207000000006</v>
      </c>
      <c r="E172" s="317">
        <v>4.87E-2</v>
      </c>
      <c r="F172" s="145">
        <f t="shared" si="16"/>
        <v>2142.8000000000002</v>
      </c>
      <c r="G172" s="141">
        <f t="shared" si="17"/>
        <v>1913.7841000000003</v>
      </c>
      <c r="H172" s="317">
        <v>2.4299999999999999E-2</v>
      </c>
      <c r="I172" s="146">
        <f t="shared" si="18"/>
        <v>1069.2</v>
      </c>
      <c r="J172" s="126">
        <f t="shared" si="19"/>
        <v>0.49897330595482542</v>
      </c>
      <c r="L172" s="1"/>
      <c r="M172" s="1"/>
      <c r="N172" s="56"/>
    </row>
    <row r="173" spans="1:14" ht="13.5" thickBot="1" x14ac:dyDescent="0.25">
      <c r="A173" s="77" t="s">
        <v>21</v>
      </c>
      <c r="B173" s="77" t="s">
        <v>20</v>
      </c>
      <c r="C173" s="77" t="s">
        <v>20</v>
      </c>
      <c r="D173" s="76" t="s">
        <v>20</v>
      </c>
      <c r="E173" s="147">
        <f>SUM(E149:E172)</f>
        <v>1.8658999999999999</v>
      </c>
      <c r="F173" s="148">
        <f>SUM(F149:F172)</f>
        <v>82099.600000000006</v>
      </c>
      <c r="G173" s="77" t="s">
        <v>20</v>
      </c>
      <c r="H173" s="130">
        <f>SUM(H149:H172)</f>
        <v>0.70640000000000003</v>
      </c>
      <c r="I173" s="81">
        <f>SUM(I149:I172)</f>
        <v>31081.600000000002</v>
      </c>
      <c r="J173" s="82">
        <f>I173/F173</f>
        <v>0.37858406131089556</v>
      </c>
      <c r="L173" s="1"/>
      <c r="M173" s="1"/>
      <c r="N173" s="56"/>
    </row>
    <row r="174" spans="1:14" ht="13.5" customHeight="1" x14ac:dyDescent="0.2">
      <c r="A174" s="84"/>
      <c r="D174" s="84"/>
      <c r="E174" s="84"/>
      <c r="F174" s="84"/>
      <c r="G174" s="84"/>
      <c r="H174" s="84"/>
      <c r="I174" s="84"/>
      <c r="J174" s="84"/>
      <c r="K174" s="51" t="s">
        <v>22</v>
      </c>
      <c r="L174" s="56"/>
      <c r="M174" s="56"/>
      <c r="N174" s="56"/>
    </row>
    <row r="175" spans="1:14" x14ac:dyDescent="0.2">
      <c r="A175" s="52" t="s">
        <v>120</v>
      </c>
      <c r="B175" s="53"/>
      <c r="C175" s="53"/>
      <c r="D175" s="54"/>
      <c r="E175" s="84"/>
      <c r="F175" s="84"/>
      <c r="G175" s="84"/>
      <c r="H175" s="84"/>
      <c r="I175" s="84"/>
      <c r="J175" s="84"/>
      <c r="K175" s="51" t="s">
        <v>31</v>
      </c>
      <c r="L175" s="56"/>
      <c r="M175" s="56"/>
      <c r="N175" s="56"/>
    </row>
    <row r="176" spans="1:14" x14ac:dyDescent="0.2">
      <c r="A176" s="493" t="s">
        <v>0</v>
      </c>
      <c r="B176" s="493"/>
      <c r="C176" s="493"/>
      <c r="D176" s="84"/>
      <c r="E176" s="84"/>
      <c r="F176" s="494" t="s">
        <v>32</v>
      </c>
      <c r="G176" s="494"/>
      <c r="H176" s="494"/>
      <c r="I176" s="494"/>
      <c r="J176" s="84"/>
      <c r="L176" s="56"/>
      <c r="M176" s="56"/>
      <c r="N176" s="56"/>
    </row>
    <row r="177" spans="1:14" x14ac:dyDescent="0.2">
      <c r="A177" s="52" t="s">
        <v>121</v>
      </c>
      <c r="B177" s="53"/>
      <c r="C177" s="53"/>
      <c r="D177" s="84"/>
      <c r="E177" s="84"/>
      <c r="F177" s="495" t="s">
        <v>2</v>
      </c>
      <c r="G177" s="495"/>
      <c r="H177" s="495"/>
      <c r="I177" s="495"/>
      <c r="J177" s="84"/>
      <c r="L177" s="56"/>
      <c r="M177" s="56"/>
      <c r="N177" s="56"/>
    </row>
    <row r="178" spans="1:14" x14ac:dyDescent="0.2">
      <c r="A178" s="84"/>
      <c r="D178" s="84"/>
      <c r="E178" s="84"/>
      <c r="F178" s="52" t="s">
        <v>23</v>
      </c>
      <c r="G178" s="55"/>
      <c r="H178" s="55"/>
      <c r="I178" s="55"/>
      <c r="J178" s="84"/>
      <c r="L178" s="56"/>
      <c r="M178" s="56"/>
      <c r="N178" s="56"/>
    </row>
    <row r="179" spans="1:14" x14ac:dyDescent="0.2">
      <c r="A179" s="84"/>
      <c r="D179" s="84"/>
      <c r="E179" s="84"/>
      <c r="F179" s="495" t="s">
        <v>4</v>
      </c>
      <c r="G179" s="495"/>
      <c r="H179" s="495"/>
      <c r="I179" s="495"/>
      <c r="J179" s="84"/>
      <c r="L179" s="56"/>
      <c r="M179" s="56"/>
      <c r="N179" s="56"/>
    </row>
    <row r="180" spans="1:14" x14ac:dyDescent="0.2">
      <c r="A180" s="84"/>
      <c r="D180" s="84"/>
      <c r="E180" s="84"/>
      <c r="F180" s="84" t="s">
        <v>5</v>
      </c>
      <c r="G180" s="84"/>
      <c r="H180" s="84"/>
      <c r="I180" s="84"/>
      <c r="J180" s="84"/>
      <c r="L180" s="56"/>
      <c r="M180" s="56"/>
      <c r="N180" s="56"/>
    </row>
    <row r="181" spans="1:14" x14ac:dyDescent="0.2">
      <c r="A181" s="84"/>
      <c r="D181" s="84"/>
      <c r="E181" s="84"/>
      <c r="F181" s="495" t="s">
        <v>6</v>
      </c>
      <c r="G181" s="495"/>
      <c r="H181" s="495"/>
      <c r="I181" s="495"/>
      <c r="J181" s="84"/>
      <c r="L181" s="56"/>
      <c r="M181" s="56"/>
      <c r="N181" s="56"/>
    </row>
    <row r="182" spans="1:14" x14ac:dyDescent="0.2">
      <c r="A182" s="84"/>
      <c r="D182" s="84"/>
      <c r="E182" s="84"/>
      <c r="F182" s="84"/>
      <c r="G182" s="84"/>
      <c r="H182" s="84"/>
      <c r="I182" s="84"/>
      <c r="J182" s="84"/>
      <c r="L182" s="56"/>
      <c r="M182" s="56"/>
      <c r="N182" s="56"/>
    </row>
    <row r="183" spans="1:14" x14ac:dyDescent="0.2">
      <c r="A183" s="84"/>
      <c r="D183" s="485" t="s">
        <v>7</v>
      </c>
      <c r="E183" s="485"/>
      <c r="F183" s="485"/>
      <c r="G183" s="485"/>
      <c r="H183" s="84"/>
      <c r="I183" s="84"/>
      <c r="J183" s="84"/>
      <c r="L183" s="56"/>
      <c r="M183" s="56"/>
      <c r="N183" s="56"/>
    </row>
    <row r="184" spans="1:14" x14ac:dyDescent="0.2">
      <c r="A184" s="486" t="str">
        <f>A141</f>
        <v xml:space="preserve">записей показаний счётчиков активной и реактивной энергии и вольтметров </v>
      </c>
      <c r="B184" s="486"/>
      <c r="C184" s="486"/>
      <c r="D184" s="486"/>
      <c r="E184" s="486"/>
      <c r="F184" s="486"/>
      <c r="G184" s="486"/>
      <c r="H184" s="486"/>
      <c r="I184" s="486"/>
      <c r="J184" s="486"/>
      <c r="L184" s="56"/>
      <c r="M184" s="56"/>
      <c r="N184" s="56"/>
    </row>
    <row r="185" spans="1:14" x14ac:dyDescent="0.2">
      <c r="A185" s="486" t="str">
        <f>A142</f>
        <v>за 21 июня 2023г.</v>
      </c>
      <c r="B185" s="486"/>
      <c r="C185" s="486"/>
      <c r="D185" s="486"/>
      <c r="E185" s="486"/>
      <c r="F185" s="486"/>
      <c r="G185" s="486"/>
      <c r="H185" s="486"/>
      <c r="I185" s="486"/>
      <c r="J185" s="486"/>
      <c r="L185" s="56"/>
      <c r="M185" s="56"/>
      <c r="N185" s="56"/>
    </row>
    <row r="186" spans="1:14" ht="13.5" thickBot="1" x14ac:dyDescent="0.25">
      <c r="A186" s="84"/>
      <c r="D186" s="84"/>
      <c r="E186" s="84"/>
      <c r="F186" s="84"/>
      <c r="G186" s="84"/>
      <c r="H186" s="84"/>
      <c r="I186" s="84"/>
      <c r="J186" s="84"/>
      <c r="L186" s="56"/>
      <c r="M186" s="56"/>
      <c r="N186" s="56"/>
    </row>
    <row r="187" spans="1:14" ht="13.5" thickBot="1" x14ac:dyDescent="0.25">
      <c r="A187" s="480" t="s">
        <v>9</v>
      </c>
      <c r="B187" s="478" t="s">
        <v>10</v>
      </c>
      <c r="C187" s="478"/>
      <c r="D187" s="478" t="s">
        <v>11</v>
      </c>
      <c r="E187" s="478"/>
      <c r="F187" s="478"/>
      <c r="G187" s="478" t="s">
        <v>25</v>
      </c>
      <c r="H187" s="478"/>
      <c r="I187" s="478"/>
      <c r="J187" s="500" t="s">
        <v>13</v>
      </c>
      <c r="L187" s="56"/>
      <c r="M187" s="56"/>
      <c r="N187" s="56"/>
    </row>
    <row r="188" spans="1:14" ht="13.5" thickBot="1" x14ac:dyDescent="0.25">
      <c r="A188" s="480"/>
      <c r="B188" s="478"/>
      <c r="C188" s="478"/>
      <c r="D188" s="490" t="s">
        <v>27</v>
      </c>
      <c r="E188" s="490"/>
      <c r="F188" s="490"/>
      <c r="G188" s="490" t="s">
        <v>27</v>
      </c>
      <c r="H188" s="490"/>
      <c r="I188" s="490"/>
      <c r="J188" s="500"/>
      <c r="L188" s="56"/>
      <c r="M188" s="56"/>
      <c r="N188" s="56"/>
    </row>
    <row r="189" spans="1:14" ht="13.5" thickBot="1" x14ac:dyDescent="0.25">
      <c r="A189" s="476"/>
      <c r="B189" s="496" t="s">
        <v>15</v>
      </c>
      <c r="C189" s="498" t="s">
        <v>16</v>
      </c>
      <c r="D189" s="474" t="s">
        <v>17</v>
      </c>
      <c r="E189" s="480" t="s">
        <v>18</v>
      </c>
      <c r="F189" s="474" t="s">
        <v>19</v>
      </c>
      <c r="G189" s="480" t="s">
        <v>17</v>
      </c>
      <c r="H189" s="480" t="s">
        <v>18</v>
      </c>
      <c r="I189" s="480" t="s">
        <v>19</v>
      </c>
      <c r="J189" s="500"/>
      <c r="K189" s="51"/>
      <c r="L189" s="56"/>
      <c r="M189" s="56"/>
      <c r="N189" s="56"/>
    </row>
    <row r="190" spans="1:14" ht="24" customHeight="1" thickBot="1" x14ac:dyDescent="0.25">
      <c r="A190" s="477"/>
      <c r="B190" s="497"/>
      <c r="C190" s="499"/>
      <c r="D190" s="475"/>
      <c r="E190" s="478"/>
      <c r="F190" s="475"/>
      <c r="G190" s="478"/>
      <c r="H190" s="478"/>
      <c r="I190" s="478"/>
      <c r="J190" s="478"/>
      <c r="L190" s="56"/>
      <c r="M190" s="56"/>
      <c r="N190" s="56"/>
    </row>
    <row r="191" spans="1:14" x14ac:dyDescent="0.2">
      <c r="A191" s="149">
        <v>0</v>
      </c>
      <c r="B191" s="180">
        <v>116.57</v>
      </c>
      <c r="C191" s="181">
        <v>117</v>
      </c>
      <c r="D191" s="2">
        <v>1645.4978000000001</v>
      </c>
      <c r="E191" s="150" t="s">
        <v>20</v>
      </c>
      <c r="F191" s="151" t="s">
        <v>20</v>
      </c>
      <c r="G191" s="3">
        <v>670.8623</v>
      </c>
      <c r="H191" s="150" t="s">
        <v>20</v>
      </c>
      <c r="I191" s="151" t="s">
        <v>20</v>
      </c>
      <c r="J191" s="151" t="s">
        <v>20</v>
      </c>
      <c r="K191" s="51"/>
      <c r="L191" s="56"/>
      <c r="M191" s="56"/>
      <c r="N191" s="56"/>
    </row>
    <row r="192" spans="1:14" x14ac:dyDescent="0.2">
      <c r="A192" s="152">
        <v>1</v>
      </c>
      <c r="B192" s="183">
        <v>116.97666666666667</v>
      </c>
      <c r="C192" s="184">
        <v>117</v>
      </c>
      <c r="D192" s="153">
        <f>D191+E192</f>
        <v>1645.5046000000002</v>
      </c>
      <c r="E192" s="317">
        <v>6.7999999999999996E-3</v>
      </c>
      <c r="F192" s="154">
        <f>E192*44000</f>
        <v>299.2</v>
      </c>
      <c r="G192" s="155">
        <f>G191+H192</f>
        <v>670.8664</v>
      </c>
      <c r="H192" s="317">
        <v>4.1000000000000003E-3</v>
      </c>
      <c r="I192" s="154">
        <f>H192*44000</f>
        <v>180.4</v>
      </c>
      <c r="J192" s="156">
        <f t="shared" ref="J192:J215" si="20">I192/F192</f>
        <v>0.60294117647058831</v>
      </c>
      <c r="L192" s="1"/>
      <c r="M192" s="1"/>
      <c r="N192" s="56"/>
    </row>
    <row r="193" spans="1:14" x14ac:dyDescent="0.2">
      <c r="A193" s="152">
        <v>2</v>
      </c>
      <c r="B193" s="183">
        <v>116.62333333333333</v>
      </c>
      <c r="C193" s="184">
        <v>117</v>
      </c>
      <c r="D193" s="153">
        <f t="shared" ref="D193:D215" si="21">D192+E193</f>
        <v>1645.5114000000003</v>
      </c>
      <c r="E193" s="317">
        <v>6.7999999999999996E-3</v>
      </c>
      <c r="F193" s="154">
        <f t="shared" ref="F193:F215" si="22">E193*44000</f>
        <v>299.2</v>
      </c>
      <c r="G193" s="155">
        <f t="shared" ref="G193:G215" si="23">G192+H193</f>
        <v>670.87049999999999</v>
      </c>
      <c r="H193" s="317">
        <v>4.1000000000000003E-3</v>
      </c>
      <c r="I193" s="154">
        <f t="shared" ref="I193:I215" si="24">H193*44000</f>
        <v>180.4</v>
      </c>
      <c r="J193" s="156">
        <f t="shared" si="20"/>
        <v>0.60294117647058831</v>
      </c>
      <c r="L193" s="1"/>
      <c r="M193" s="1"/>
      <c r="N193" s="56"/>
    </row>
    <row r="194" spans="1:14" x14ac:dyDescent="0.2">
      <c r="A194" s="152">
        <v>3</v>
      </c>
      <c r="B194" s="183">
        <v>116.80666666666667</v>
      </c>
      <c r="C194" s="184">
        <v>117</v>
      </c>
      <c r="D194" s="153">
        <f t="shared" si="21"/>
        <v>1645.5183000000004</v>
      </c>
      <c r="E194" s="317">
        <v>6.8999999999999999E-3</v>
      </c>
      <c r="F194" s="154">
        <f t="shared" si="22"/>
        <v>303.60000000000002</v>
      </c>
      <c r="G194" s="155">
        <f t="shared" si="23"/>
        <v>670.87440000000004</v>
      </c>
      <c r="H194" s="317">
        <v>3.8999999999999998E-3</v>
      </c>
      <c r="I194" s="154">
        <f t="shared" si="24"/>
        <v>171.6</v>
      </c>
      <c r="J194" s="156">
        <f t="shared" si="20"/>
        <v>0.56521739130434778</v>
      </c>
      <c r="L194" s="1"/>
      <c r="M194" s="1"/>
      <c r="N194" s="56"/>
    </row>
    <row r="195" spans="1:14" x14ac:dyDescent="0.2">
      <c r="A195" s="152">
        <v>4</v>
      </c>
      <c r="B195" s="183">
        <v>117.17333333333333</v>
      </c>
      <c r="C195" s="184">
        <v>117</v>
      </c>
      <c r="D195" s="153">
        <f t="shared" si="21"/>
        <v>1645.5250000000003</v>
      </c>
      <c r="E195" s="317">
        <v>6.7000000000000002E-3</v>
      </c>
      <c r="F195" s="154">
        <f t="shared" si="22"/>
        <v>294.8</v>
      </c>
      <c r="G195" s="155">
        <f t="shared" si="23"/>
        <v>670.87780000000009</v>
      </c>
      <c r="H195" s="317">
        <v>3.3999999999999998E-3</v>
      </c>
      <c r="I195" s="154">
        <f t="shared" si="24"/>
        <v>149.6</v>
      </c>
      <c r="J195" s="156">
        <f t="shared" si="20"/>
        <v>0.50746268656716409</v>
      </c>
      <c r="L195" s="1"/>
      <c r="M195" s="1"/>
      <c r="N195" s="56"/>
    </row>
    <row r="196" spans="1:14" x14ac:dyDescent="0.2">
      <c r="A196" s="152">
        <v>5</v>
      </c>
      <c r="B196" s="183">
        <v>117.31333333333333</v>
      </c>
      <c r="C196" s="184">
        <v>117</v>
      </c>
      <c r="D196" s="153">
        <f t="shared" si="21"/>
        <v>1645.5311000000004</v>
      </c>
      <c r="E196" s="317">
        <v>6.1000000000000004E-3</v>
      </c>
      <c r="F196" s="154">
        <f t="shared" si="22"/>
        <v>268.40000000000003</v>
      </c>
      <c r="G196" s="155">
        <f t="shared" si="23"/>
        <v>670.88030000000015</v>
      </c>
      <c r="H196" s="317">
        <v>2.5000000000000001E-3</v>
      </c>
      <c r="I196" s="154">
        <f t="shared" si="24"/>
        <v>110</v>
      </c>
      <c r="J196" s="156">
        <f t="shared" si="20"/>
        <v>0.40983606557377045</v>
      </c>
      <c r="L196" s="1"/>
      <c r="M196" s="1"/>
      <c r="N196" s="56"/>
    </row>
    <row r="197" spans="1:14" x14ac:dyDescent="0.2">
      <c r="A197" s="152">
        <v>6</v>
      </c>
      <c r="B197" s="183">
        <v>117.39666666666666</v>
      </c>
      <c r="C197" s="184">
        <v>117</v>
      </c>
      <c r="D197" s="153">
        <f t="shared" si="21"/>
        <v>1645.5377000000003</v>
      </c>
      <c r="E197" s="317">
        <v>6.6E-3</v>
      </c>
      <c r="F197" s="154">
        <f t="shared" si="22"/>
        <v>290.39999999999998</v>
      </c>
      <c r="G197" s="155">
        <f t="shared" si="23"/>
        <v>670.8828000000002</v>
      </c>
      <c r="H197" s="317">
        <v>2.5000000000000001E-3</v>
      </c>
      <c r="I197" s="154">
        <f t="shared" si="24"/>
        <v>110</v>
      </c>
      <c r="J197" s="156">
        <f t="shared" si="20"/>
        <v>0.37878787878787884</v>
      </c>
      <c r="L197" s="1"/>
      <c r="M197" s="1"/>
      <c r="N197" s="56"/>
    </row>
    <row r="198" spans="1:14" x14ac:dyDescent="0.2">
      <c r="A198" s="152">
        <v>7</v>
      </c>
      <c r="B198" s="183">
        <v>116.56</v>
      </c>
      <c r="C198" s="184">
        <v>117</v>
      </c>
      <c r="D198" s="153">
        <f t="shared" si="21"/>
        <v>1645.5456000000004</v>
      </c>
      <c r="E198" s="317">
        <v>7.9000000000000008E-3</v>
      </c>
      <c r="F198" s="154">
        <f t="shared" si="22"/>
        <v>347.6</v>
      </c>
      <c r="G198" s="155">
        <f t="shared" si="23"/>
        <v>670.88680000000022</v>
      </c>
      <c r="H198" s="317">
        <v>4.0000000000000001E-3</v>
      </c>
      <c r="I198" s="154">
        <f t="shared" si="24"/>
        <v>176</v>
      </c>
      <c r="J198" s="156">
        <f t="shared" si="20"/>
        <v>0.50632911392405056</v>
      </c>
      <c r="L198" s="1"/>
      <c r="M198" s="1"/>
      <c r="N198" s="56"/>
    </row>
    <row r="199" spans="1:14" x14ac:dyDescent="0.2">
      <c r="A199" s="152">
        <v>8</v>
      </c>
      <c r="B199" s="183">
        <v>116.93666666666667</v>
      </c>
      <c r="C199" s="184">
        <v>117</v>
      </c>
      <c r="D199" s="153">
        <f t="shared" si="21"/>
        <v>1645.5535000000004</v>
      </c>
      <c r="E199" s="317">
        <v>7.9000000000000008E-3</v>
      </c>
      <c r="F199" s="154">
        <f t="shared" si="22"/>
        <v>347.6</v>
      </c>
      <c r="G199" s="155">
        <f t="shared" si="23"/>
        <v>670.89080000000024</v>
      </c>
      <c r="H199" s="317">
        <v>4.0000000000000001E-3</v>
      </c>
      <c r="I199" s="154">
        <f t="shared" si="24"/>
        <v>176</v>
      </c>
      <c r="J199" s="156">
        <f t="shared" si="20"/>
        <v>0.50632911392405056</v>
      </c>
      <c r="L199" s="1"/>
      <c r="M199" s="1"/>
      <c r="N199" s="56"/>
    </row>
    <row r="200" spans="1:14" x14ac:dyDescent="0.2">
      <c r="A200" s="152">
        <v>9</v>
      </c>
      <c r="B200" s="183">
        <v>117.41000000000001</v>
      </c>
      <c r="C200" s="184">
        <v>117</v>
      </c>
      <c r="D200" s="153">
        <f t="shared" si="21"/>
        <v>1645.5612000000006</v>
      </c>
      <c r="E200" s="317">
        <v>7.7000000000000002E-3</v>
      </c>
      <c r="F200" s="154">
        <f t="shared" si="22"/>
        <v>338.8</v>
      </c>
      <c r="G200" s="155">
        <f t="shared" si="23"/>
        <v>670.89480000000026</v>
      </c>
      <c r="H200" s="317">
        <v>4.0000000000000001E-3</v>
      </c>
      <c r="I200" s="154">
        <f t="shared" si="24"/>
        <v>176</v>
      </c>
      <c r="J200" s="156">
        <f t="shared" si="20"/>
        <v>0.51948051948051943</v>
      </c>
      <c r="L200" s="1"/>
      <c r="M200" s="1"/>
      <c r="N200" s="56"/>
    </row>
    <row r="201" spans="1:14" x14ac:dyDescent="0.2">
      <c r="A201" s="152">
        <v>10</v>
      </c>
      <c r="B201" s="183">
        <v>116.27666666666666</v>
      </c>
      <c r="C201" s="184">
        <v>116</v>
      </c>
      <c r="D201" s="153">
        <f t="shared" si="21"/>
        <v>1645.5675000000006</v>
      </c>
      <c r="E201" s="317">
        <v>6.3E-3</v>
      </c>
      <c r="F201" s="154">
        <f t="shared" si="22"/>
        <v>277.2</v>
      </c>
      <c r="G201" s="155">
        <f t="shared" si="23"/>
        <v>670.89770000000021</v>
      </c>
      <c r="H201" s="317">
        <v>2.8999999999999998E-3</v>
      </c>
      <c r="I201" s="154">
        <f t="shared" si="24"/>
        <v>127.6</v>
      </c>
      <c r="J201" s="156">
        <f t="shared" si="20"/>
        <v>0.46031746031746029</v>
      </c>
      <c r="L201" s="1"/>
      <c r="M201" s="1"/>
      <c r="N201" s="56"/>
    </row>
    <row r="202" spans="1:14" x14ac:dyDescent="0.2">
      <c r="A202" s="152">
        <v>11</v>
      </c>
      <c r="B202" s="183">
        <v>116.01333333333334</v>
      </c>
      <c r="C202" s="184">
        <v>116</v>
      </c>
      <c r="D202" s="153">
        <f t="shared" si="21"/>
        <v>1645.5732000000005</v>
      </c>
      <c r="E202" s="317">
        <v>5.7000000000000002E-3</v>
      </c>
      <c r="F202" s="154">
        <f t="shared" si="22"/>
        <v>250.8</v>
      </c>
      <c r="G202" s="155">
        <f t="shared" si="23"/>
        <v>670.90060000000017</v>
      </c>
      <c r="H202" s="317">
        <v>2.8999999999999998E-3</v>
      </c>
      <c r="I202" s="154">
        <f t="shared" si="24"/>
        <v>127.6</v>
      </c>
      <c r="J202" s="156">
        <f t="shared" si="20"/>
        <v>0.50877192982456132</v>
      </c>
      <c r="L202" s="1"/>
      <c r="M202" s="1"/>
      <c r="N202" s="56"/>
    </row>
    <row r="203" spans="1:14" x14ac:dyDescent="0.2">
      <c r="A203" s="152">
        <v>12</v>
      </c>
      <c r="B203" s="183">
        <v>116.21666666666668</v>
      </c>
      <c r="C203" s="184">
        <v>116</v>
      </c>
      <c r="D203" s="153">
        <f t="shared" si="21"/>
        <v>1645.5790000000004</v>
      </c>
      <c r="E203" s="317">
        <v>5.7999999999999996E-3</v>
      </c>
      <c r="F203" s="154">
        <f t="shared" si="22"/>
        <v>255.2</v>
      </c>
      <c r="G203" s="155">
        <f t="shared" si="23"/>
        <v>670.90340000000015</v>
      </c>
      <c r="H203" s="317">
        <v>2.8E-3</v>
      </c>
      <c r="I203" s="154">
        <f t="shared" si="24"/>
        <v>123.2</v>
      </c>
      <c r="J203" s="156">
        <f t="shared" si="20"/>
        <v>0.48275862068965519</v>
      </c>
      <c r="L203" s="1"/>
      <c r="M203" s="1"/>
      <c r="N203" s="56"/>
    </row>
    <row r="204" spans="1:14" x14ac:dyDescent="0.2">
      <c r="A204" s="152">
        <v>13</v>
      </c>
      <c r="B204" s="183">
        <v>116.64333333333333</v>
      </c>
      <c r="C204" s="184">
        <v>117</v>
      </c>
      <c r="D204" s="153">
        <f t="shared" si="21"/>
        <v>1645.5847000000003</v>
      </c>
      <c r="E204" s="317">
        <v>5.7000000000000002E-3</v>
      </c>
      <c r="F204" s="154">
        <f t="shared" si="22"/>
        <v>250.8</v>
      </c>
      <c r="G204" s="155">
        <f t="shared" si="23"/>
        <v>670.90570000000014</v>
      </c>
      <c r="H204" s="317">
        <v>2.3E-3</v>
      </c>
      <c r="I204" s="154">
        <f t="shared" si="24"/>
        <v>101.2</v>
      </c>
      <c r="J204" s="156">
        <f t="shared" si="20"/>
        <v>0.40350877192982454</v>
      </c>
      <c r="L204" s="1"/>
      <c r="M204" s="1"/>
      <c r="N204" s="56"/>
    </row>
    <row r="205" spans="1:14" x14ac:dyDescent="0.2">
      <c r="A205" s="152">
        <v>14</v>
      </c>
      <c r="B205" s="183">
        <v>116.34666666666668</v>
      </c>
      <c r="C205" s="184">
        <v>117</v>
      </c>
      <c r="D205" s="153">
        <f t="shared" si="21"/>
        <v>1645.5900000000004</v>
      </c>
      <c r="E205" s="317">
        <v>5.3E-3</v>
      </c>
      <c r="F205" s="154">
        <f t="shared" si="22"/>
        <v>233.2</v>
      </c>
      <c r="G205" s="155">
        <f t="shared" si="23"/>
        <v>670.90780000000018</v>
      </c>
      <c r="H205" s="317">
        <v>2.0999999999999999E-3</v>
      </c>
      <c r="I205" s="154">
        <f t="shared" si="24"/>
        <v>92.399999999999991</v>
      </c>
      <c r="J205" s="156">
        <f t="shared" si="20"/>
        <v>0.39622641509433959</v>
      </c>
      <c r="L205" s="1"/>
      <c r="M205" s="1"/>
      <c r="N205" s="56"/>
    </row>
    <row r="206" spans="1:14" x14ac:dyDescent="0.2">
      <c r="A206" s="152">
        <v>15</v>
      </c>
      <c r="B206" s="183">
        <v>116.74000000000001</v>
      </c>
      <c r="C206" s="184">
        <v>117</v>
      </c>
      <c r="D206" s="153">
        <f t="shared" si="21"/>
        <v>1645.5959000000005</v>
      </c>
      <c r="E206" s="317">
        <v>5.8999999999999999E-3</v>
      </c>
      <c r="F206" s="154">
        <f t="shared" si="22"/>
        <v>259.59999999999997</v>
      </c>
      <c r="G206" s="155">
        <f t="shared" si="23"/>
        <v>670.91080000000022</v>
      </c>
      <c r="H206" s="317">
        <v>3.0000000000000001E-3</v>
      </c>
      <c r="I206" s="154">
        <f t="shared" si="24"/>
        <v>132</v>
      </c>
      <c r="J206" s="156">
        <f t="shared" si="20"/>
        <v>0.50847457627118653</v>
      </c>
      <c r="L206" s="1"/>
      <c r="M206" s="1"/>
      <c r="N206" s="56"/>
    </row>
    <row r="207" spans="1:14" x14ac:dyDescent="0.2">
      <c r="A207" s="152">
        <v>16</v>
      </c>
      <c r="B207" s="183">
        <v>116.17</v>
      </c>
      <c r="C207" s="184">
        <v>116</v>
      </c>
      <c r="D207" s="153">
        <f t="shared" si="21"/>
        <v>1645.6007000000004</v>
      </c>
      <c r="E207" s="317">
        <v>4.7999999999999996E-3</v>
      </c>
      <c r="F207" s="154">
        <f t="shared" si="22"/>
        <v>211.2</v>
      </c>
      <c r="G207" s="155">
        <f t="shared" si="23"/>
        <v>670.91300000000024</v>
      </c>
      <c r="H207" s="317">
        <v>2.2000000000000001E-3</v>
      </c>
      <c r="I207" s="154">
        <f t="shared" si="24"/>
        <v>96.800000000000011</v>
      </c>
      <c r="J207" s="156">
        <f t="shared" si="20"/>
        <v>0.45833333333333343</v>
      </c>
      <c r="L207" s="1"/>
      <c r="M207" s="1"/>
      <c r="N207" s="56"/>
    </row>
    <row r="208" spans="1:14" x14ac:dyDescent="0.2">
      <c r="A208" s="152">
        <v>17</v>
      </c>
      <c r="B208" s="183">
        <v>116.10000000000001</v>
      </c>
      <c r="C208" s="184">
        <v>116</v>
      </c>
      <c r="D208" s="153">
        <f t="shared" si="21"/>
        <v>1645.6055000000003</v>
      </c>
      <c r="E208" s="317">
        <v>4.7999999999999996E-3</v>
      </c>
      <c r="F208" s="154">
        <f t="shared" si="22"/>
        <v>211.2</v>
      </c>
      <c r="G208" s="155">
        <f t="shared" si="23"/>
        <v>670.9154000000002</v>
      </c>
      <c r="H208" s="317">
        <v>2.3999999999999998E-3</v>
      </c>
      <c r="I208" s="154">
        <f t="shared" si="24"/>
        <v>105.6</v>
      </c>
      <c r="J208" s="156">
        <f t="shared" si="20"/>
        <v>0.5</v>
      </c>
      <c r="L208" s="1"/>
      <c r="M208" s="1"/>
      <c r="N208" s="56"/>
    </row>
    <row r="209" spans="1:14" x14ac:dyDescent="0.2">
      <c r="A209" s="152">
        <v>18</v>
      </c>
      <c r="B209" s="183">
        <v>116.68333333333334</v>
      </c>
      <c r="C209" s="184">
        <v>117</v>
      </c>
      <c r="D209" s="153">
        <f t="shared" si="21"/>
        <v>1645.6104000000003</v>
      </c>
      <c r="E209" s="317">
        <v>4.8999999999999998E-3</v>
      </c>
      <c r="F209" s="154">
        <f t="shared" si="22"/>
        <v>215.6</v>
      </c>
      <c r="G209" s="155">
        <f t="shared" si="23"/>
        <v>670.9177000000002</v>
      </c>
      <c r="H209" s="317">
        <v>2.3E-3</v>
      </c>
      <c r="I209" s="154">
        <f t="shared" si="24"/>
        <v>101.2</v>
      </c>
      <c r="J209" s="156">
        <f t="shared" si="20"/>
        <v>0.46938775510204084</v>
      </c>
      <c r="L209" s="1"/>
      <c r="M209" s="1"/>
      <c r="N209" s="56"/>
    </row>
    <row r="210" spans="1:14" x14ac:dyDescent="0.2">
      <c r="A210" s="152">
        <v>19</v>
      </c>
      <c r="B210" s="183">
        <v>116.91333333333334</v>
      </c>
      <c r="C210" s="184">
        <v>117</v>
      </c>
      <c r="D210" s="153">
        <f t="shared" si="21"/>
        <v>1645.6155000000003</v>
      </c>
      <c r="E210" s="317">
        <v>5.1000000000000004E-3</v>
      </c>
      <c r="F210" s="154">
        <f t="shared" si="22"/>
        <v>224.4</v>
      </c>
      <c r="G210" s="155">
        <f t="shared" si="23"/>
        <v>670.92020000000025</v>
      </c>
      <c r="H210" s="317">
        <v>2.5000000000000001E-3</v>
      </c>
      <c r="I210" s="154">
        <f t="shared" si="24"/>
        <v>110</v>
      </c>
      <c r="J210" s="156">
        <f t="shared" si="20"/>
        <v>0.49019607843137253</v>
      </c>
      <c r="L210" s="1"/>
      <c r="M210" s="1"/>
      <c r="N210" s="56"/>
    </row>
    <row r="211" spans="1:14" x14ac:dyDescent="0.2">
      <c r="A211" s="152">
        <v>20</v>
      </c>
      <c r="B211" s="183">
        <v>117.63</v>
      </c>
      <c r="C211" s="184">
        <v>117</v>
      </c>
      <c r="D211" s="153">
        <f t="shared" si="21"/>
        <v>1645.6216000000004</v>
      </c>
      <c r="E211" s="317">
        <v>6.1000000000000004E-3</v>
      </c>
      <c r="F211" s="154">
        <f t="shared" si="22"/>
        <v>268.40000000000003</v>
      </c>
      <c r="G211" s="155">
        <f t="shared" si="23"/>
        <v>670.92330000000027</v>
      </c>
      <c r="H211" s="317">
        <v>3.0999999999999999E-3</v>
      </c>
      <c r="I211" s="154">
        <f t="shared" si="24"/>
        <v>136.4</v>
      </c>
      <c r="J211" s="156">
        <f t="shared" si="20"/>
        <v>0.50819672131147542</v>
      </c>
      <c r="L211" s="1"/>
      <c r="M211" s="1"/>
      <c r="N211" s="56"/>
    </row>
    <row r="212" spans="1:14" x14ac:dyDescent="0.2">
      <c r="A212" s="152">
        <v>21</v>
      </c>
      <c r="B212" s="183">
        <v>117.52</v>
      </c>
      <c r="C212" s="184">
        <v>117</v>
      </c>
      <c r="D212" s="153">
        <f t="shared" si="21"/>
        <v>1645.6267000000005</v>
      </c>
      <c r="E212" s="317">
        <v>5.1000000000000004E-3</v>
      </c>
      <c r="F212" s="154">
        <f t="shared" si="22"/>
        <v>224.4</v>
      </c>
      <c r="G212" s="155">
        <f t="shared" si="23"/>
        <v>670.92580000000032</v>
      </c>
      <c r="H212" s="317">
        <v>2.5000000000000001E-3</v>
      </c>
      <c r="I212" s="154">
        <f t="shared" si="24"/>
        <v>110</v>
      </c>
      <c r="J212" s="156">
        <f t="shared" si="20"/>
        <v>0.49019607843137253</v>
      </c>
      <c r="L212" s="1"/>
      <c r="M212" s="1"/>
      <c r="N212" s="56"/>
    </row>
    <row r="213" spans="1:14" x14ac:dyDescent="0.2">
      <c r="A213" s="152">
        <v>22</v>
      </c>
      <c r="B213" s="183">
        <v>117.29333333333334</v>
      </c>
      <c r="C213" s="184">
        <v>117</v>
      </c>
      <c r="D213" s="153">
        <f t="shared" si="21"/>
        <v>1645.6320000000005</v>
      </c>
      <c r="E213" s="317">
        <v>5.3E-3</v>
      </c>
      <c r="F213" s="154">
        <f t="shared" si="22"/>
        <v>233.2</v>
      </c>
      <c r="G213" s="155">
        <f t="shared" si="23"/>
        <v>670.92810000000031</v>
      </c>
      <c r="H213" s="317">
        <v>2.3E-3</v>
      </c>
      <c r="I213" s="154">
        <f t="shared" si="24"/>
        <v>101.2</v>
      </c>
      <c r="J213" s="156">
        <f t="shared" si="20"/>
        <v>0.43396226415094341</v>
      </c>
      <c r="L213" s="1"/>
      <c r="M213" s="1"/>
      <c r="N213" s="56"/>
    </row>
    <row r="214" spans="1:14" x14ac:dyDescent="0.2">
      <c r="A214" s="152">
        <v>23</v>
      </c>
      <c r="B214" s="183">
        <v>117.50666666666666</v>
      </c>
      <c r="C214" s="184">
        <v>117</v>
      </c>
      <c r="D214" s="153">
        <f t="shared" si="21"/>
        <v>1645.6370000000006</v>
      </c>
      <c r="E214" s="317">
        <v>5.0000000000000001E-3</v>
      </c>
      <c r="F214" s="154">
        <f t="shared" si="22"/>
        <v>220</v>
      </c>
      <c r="G214" s="155">
        <f t="shared" si="23"/>
        <v>670.93050000000028</v>
      </c>
      <c r="H214" s="317">
        <v>2.3999999999999998E-3</v>
      </c>
      <c r="I214" s="154">
        <f t="shared" si="24"/>
        <v>105.6</v>
      </c>
      <c r="J214" s="156">
        <f t="shared" si="20"/>
        <v>0.48</v>
      </c>
      <c r="L214" s="1"/>
      <c r="M214" s="1"/>
      <c r="N214" s="56"/>
    </row>
    <row r="215" spans="1:14" ht="13.5" thickBot="1" x14ac:dyDescent="0.25">
      <c r="A215" s="152">
        <v>24</v>
      </c>
      <c r="B215" s="186">
        <v>117.34333333333332</v>
      </c>
      <c r="C215" s="187">
        <v>117</v>
      </c>
      <c r="D215" s="157">
        <f t="shared" si="21"/>
        <v>1645.6419000000005</v>
      </c>
      <c r="E215" s="317">
        <v>4.8999999999999998E-3</v>
      </c>
      <c r="F215" s="158">
        <f t="shared" si="22"/>
        <v>215.6</v>
      </c>
      <c r="G215" s="159">
        <f t="shared" si="23"/>
        <v>670.93290000000025</v>
      </c>
      <c r="H215" s="317">
        <v>2.3999999999999998E-3</v>
      </c>
      <c r="I215" s="158">
        <f t="shared" si="24"/>
        <v>105.6</v>
      </c>
      <c r="J215" s="160">
        <f t="shared" si="20"/>
        <v>0.48979591836734693</v>
      </c>
      <c r="L215" s="1"/>
      <c r="M215" s="1"/>
      <c r="N215" s="56"/>
    </row>
    <row r="216" spans="1:14" ht="13.5" thickBot="1" x14ac:dyDescent="0.25">
      <c r="A216" s="101" t="s">
        <v>21</v>
      </c>
      <c r="B216" s="101" t="s">
        <v>20</v>
      </c>
      <c r="C216" s="101" t="s">
        <v>20</v>
      </c>
      <c r="D216" s="77" t="s">
        <v>20</v>
      </c>
      <c r="E216" s="130">
        <f>SUM(E192:E215)</f>
        <v>0.14409999999999998</v>
      </c>
      <c r="F216" s="81">
        <f>SUM(F192:F215)</f>
        <v>6340.3999999999987</v>
      </c>
      <c r="G216" s="161" t="s">
        <v>20</v>
      </c>
      <c r="H216" s="162">
        <f>SUM(H192:H215)</f>
        <v>7.0599999999999982E-2</v>
      </c>
      <c r="I216" s="163">
        <f>SUM(I192:I215)</f>
        <v>3106.3999999999996</v>
      </c>
      <c r="J216" s="164">
        <f>I216/F216</f>
        <v>0.48993754337265794</v>
      </c>
      <c r="L216" s="56"/>
      <c r="M216" s="56"/>
      <c r="N216" s="56"/>
    </row>
    <row r="217" spans="1:14" x14ac:dyDescent="0.2">
      <c r="A217" s="176"/>
      <c r="B217" s="176"/>
      <c r="C217" s="176"/>
      <c r="D217" s="176"/>
      <c r="E217" s="177"/>
      <c r="F217" s="178"/>
      <c r="G217" s="176"/>
      <c r="H217" s="305"/>
      <c r="I217" s="178"/>
      <c r="J217" s="179"/>
      <c r="L217" s="56"/>
      <c r="M217" s="56"/>
      <c r="N217" s="56"/>
    </row>
    <row r="218" spans="1:14" x14ac:dyDescent="0.2">
      <c r="A218" s="52" t="s">
        <v>120</v>
      </c>
      <c r="B218" s="53"/>
      <c r="C218" s="53"/>
      <c r="D218" s="54"/>
      <c r="E218" s="84"/>
      <c r="F218" s="84"/>
      <c r="G218" s="84"/>
      <c r="H218" s="84"/>
      <c r="I218" s="84"/>
      <c r="J218" s="84"/>
      <c r="K218" s="51" t="s">
        <v>22</v>
      </c>
      <c r="L218" s="56"/>
      <c r="M218" s="56"/>
      <c r="N218" s="56"/>
    </row>
    <row r="219" spans="1:14" x14ac:dyDescent="0.2">
      <c r="A219" s="493" t="s">
        <v>0</v>
      </c>
      <c r="B219" s="493"/>
      <c r="C219" s="493"/>
      <c r="D219" s="84"/>
      <c r="E219" s="84" t="s">
        <v>28</v>
      </c>
      <c r="F219" s="494" t="s">
        <v>33</v>
      </c>
      <c r="G219" s="494"/>
      <c r="H219" s="494"/>
      <c r="I219" s="494"/>
      <c r="J219" s="84"/>
      <c r="K219" s="50" t="s">
        <v>34</v>
      </c>
      <c r="L219" s="56"/>
      <c r="M219" s="56"/>
      <c r="N219" s="56"/>
    </row>
    <row r="220" spans="1:14" x14ac:dyDescent="0.2">
      <c r="A220" s="52" t="s">
        <v>121</v>
      </c>
      <c r="B220" s="53"/>
      <c r="C220" s="53"/>
      <c r="D220" s="84"/>
      <c r="E220" s="84"/>
      <c r="F220" s="495" t="s">
        <v>2</v>
      </c>
      <c r="G220" s="495"/>
      <c r="H220" s="495"/>
      <c r="I220" s="495"/>
      <c r="J220" s="84"/>
      <c r="L220" s="56"/>
      <c r="M220" s="56"/>
      <c r="N220" s="56"/>
    </row>
    <row r="221" spans="1:14" x14ac:dyDescent="0.2">
      <c r="A221" s="84"/>
      <c r="D221" s="84"/>
      <c r="E221" s="84"/>
      <c r="F221" s="52" t="s">
        <v>3</v>
      </c>
      <c r="G221" s="55"/>
      <c r="H221" s="55"/>
      <c r="I221" s="55"/>
      <c r="J221" s="84"/>
      <c r="L221" s="56"/>
      <c r="M221" s="56"/>
      <c r="N221" s="56"/>
    </row>
    <row r="222" spans="1:14" x14ac:dyDescent="0.2">
      <c r="A222" s="84"/>
      <c r="D222" s="84"/>
      <c r="E222" s="84"/>
      <c r="F222" s="495" t="s">
        <v>4</v>
      </c>
      <c r="G222" s="495"/>
      <c r="H222" s="495"/>
      <c r="I222" s="495"/>
      <c r="J222" s="84"/>
      <c r="L222" s="56"/>
      <c r="M222" s="56"/>
      <c r="N222" s="56"/>
    </row>
    <row r="223" spans="1:14" x14ac:dyDescent="0.2">
      <c r="A223" s="84"/>
      <c r="D223" s="84"/>
      <c r="E223" s="84"/>
      <c r="F223" s="84" t="s">
        <v>5</v>
      </c>
      <c r="G223" s="84"/>
      <c r="H223" s="84"/>
      <c r="I223" s="84"/>
      <c r="J223" s="84"/>
      <c r="L223" s="56"/>
      <c r="M223" s="56"/>
      <c r="N223" s="56"/>
    </row>
    <row r="224" spans="1:14" x14ac:dyDescent="0.2">
      <c r="A224" s="84"/>
      <c r="D224" s="84"/>
      <c r="E224" s="84"/>
      <c r="F224" s="495" t="s">
        <v>6</v>
      </c>
      <c r="G224" s="495"/>
      <c r="H224" s="495"/>
      <c r="I224" s="495"/>
      <c r="J224" s="84"/>
      <c r="L224" s="56"/>
      <c r="M224" s="56"/>
      <c r="N224" s="56"/>
    </row>
    <row r="225" spans="1:14" x14ac:dyDescent="0.2">
      <c r="A225" s="84"/>
      <c r="D225" s="84"/>
      <c r="E225" s="84"/>
      <c r="F225" s="84"/>
      <c r="G225" s="84"/>
      <c r="H225" s="84"/>
      <c r="I225" s="84"/>
      <c r="J225" s="84"/>
      <c r="L225" s="56"/>
      <c r="M225" s="56"/>
      <c r="N225" s="56"/>
    </row>
    <row r="226" spans="1:14" x14ac:dyDescent="0.2">
      <c r="A226" s="84"/>
      <c r="D226" s="485" t="s">
        <v>7</v>
      </c>
      <c r="E226" s="485"/>
      <c r="F226" s="485"/>
      <c r="G226" s="485"/>
      <c r="H226" s="84"/>
      <c r="I226" s="84"/>
      <c r="J226" s="84"/>
      <c r="L226" s="56"/>
      <c r="M226" s="56"/>
      <c r="N226" s="56"/>
    </row>
    <row r="227" spans="1:14" x14ac:dyDescent="0.2">
      <c r="A227" s="486" t="str">
        <f>A184</f>
        <v xml:space="preserve">записей показаний счётчиков активной и реактивной энергии и вольтметров </v>
      </c>
      <c r="B227" s="486"/>
      <c r="C227" s="486"/>
      <c r="D227" s="486"/>
      <c r="E227" s="486"/>
      <c r="F227" s="486"/>
      <c r="G227" s="486"/>
      <c r="H227" s="486"/>
      <c r="I227" s="486"/>
      <c r="J227" s="486"/>
      <c r="L227" s="56"/>
      <c r="M227" s="56"/>
      <c r="N227" s="56"/>
    </row>
    <row r="228" spans="1:14" x14ac:dyDescent="0.2">
      <c r="A228" s="486" t="str">
        <f>A185</f>
        <v>за 21 июня 2023г.</v>
      </c>
      <c r="B228" s="486"/>
      <c r="C228" s="486"/>
      <c r="D228" s="486"/>
      <c r="E228" s="486"/>
      <c r="F228" s="486"/>
      <c r="G228" s="486"/>
      <c r="H228" s="486"/>
      <c r="I228" s="486"/>
      <c r="J228" s="486"/>
      <c r="L228" s="56"/>
      <c r="M228" s="56"/>
      <c r="N228" s="56"/>
    </row>
    <row r="229" spans="1:14" ht="13.5" thickBot="1" x14ac:dyDescent="0.25">
      <c r="A229" s="84"/>
      <c r="D229" s="84"/>
      <c r="E229" s="84"/>
      <c r="F229" s="84"/>
      <c r="G229" s="84"/>
      <c r="H229" s="84"/>
      <c r="I229" s="84"/>
      <c r="J229" s="84"/>
      <c r="L229" s="56"/>
      <c r="M229" s="56"/>
      <c r="N229" s="56"/>
    </row>
    <row r="230" spans="1:14" ht="13.5" thickBot="1" x14ac:dyDescent="0.25">
      <c r="A230" s="480" t="s">
        <v>9</v>
      </c>
      <c r="B230" s="478" t="s">
        <v>10</v>
      </c>
      <c r="C230" s="478"/>
      <c r="D230" s="478" t="s">
        <v>11</v>
      </c>
      <c r="E230" s="478"/>
      <c r="F230" s="478"/>
      <c r="G230" s="478" t="s">
        <v>12</v>
      </c>
      <c r="H230" s="478"/>
      <c r="I230" s="477"/>
      <c r="J230" s="487" t="s">
        <v>13</v>
      </c>
      <c r="L230" s="56"/>
      <c r="M230" s="56"/>
      <c r="N230" s="56"/>
    </row>
    <row r="231" spans="1:14" ht="13.5" thickBot="1" x14ac:dyDescent="0.25">
      <c r="A231" s="480"/>
      <c r="B231" s="478"/>
      <c r="C231" s="478"/>
      <c r="D231" s="490" t="s">
        <v>27</v>
      </c>
      <c r="E231" s="490"/>
      <c r="F231" s="490"/>
      <c r="G231" s="491" t="s">
        <v>27</v>
      </c>
      <c r="H231" s="490"/>
      <c r="I231" s="492"/>
      <c r="J231" s="488"/>
      <c r="L231" s="56"/>
      <c r="M231" s="56"/>
      <c r="N231" s="56"/>
    </row>
    <row r="232" spans="1:14" ht="13.5" thickBot="1" x14ac:dyDescent="0.25">
      <c r="A232" s="480"/>
      <c r="B232" s="476" t="s">
        <v>15</v>
      </c>
      <c r="C232" s="480" t="s">
        <v>16</v>
      </c>
      <c r="D232" s="480" t="s">
        <v>17</v>
      </c>
      <c r="E232" s="480" t="s">
        <v>18</v>
      </c>
      <c r="F232" s="481" t="s">
        <v>19</v>
      </c>
      <c r="G232" s="483" t="s">
        <v>17</v>
      </c>
      <c r="H232" s="474" t="s">
        <v>18</v>
      </c>
      <c r="I232" s="476" t="s">
        <v>19</v>
      </c>
      <c r="J232" s="488"/>
      <c r="K232" s="51"/>
      <c r="L232" s="56"/>
      <c r="M232" s="56"/>
      <c r="N232" s="56"/>
    </row>
    <row r="233" spans="1:14" ht="26.25" customHeight="1" thickBot="1" x14ac:dyDescent="0.25">
      <c r="A233" s="480"/>
      <c r="B233" s="476"/>
      <c r="C233" s="480"/>
      <c r="D233" s="478"/>
      <c r="E233" s="478"/>
      <c r="F233" s="482"/>
      <c r="G233" s="484"/>
      <c r="H233" s="475"/>
      <c r="I233" s="477"/>
      <c r="J233" s="489"/>
      <c r="L233" s="56"/>
      <c r="M233" s="56"/>
      <c r="N233" s="56"/>
    </row>
    <row r="234" spans="1:14" x14ac:dyDescent="0.2">
      <c r="A234" s="57">
        <v>0</v>
      </c>
      <c r="B234" s="180">
        <v>116.57</v>
      </c>
      <c r="C234" s="181">
        <v>117</v>
      </c>
      <c r="D234" s="85">
        <v>4337.3703999999998</v>
      </c>
      <c r="E234" s="150" t="s">
        <v>20</v>
      </c>
      <c r="F234" s="165" t="s">
        <v>20</v>
      </c>
      <c r="G234" s="62">
        <v>961.99019999999996</v>
      </c>
      <c r="H234" s="166" t="s">
        <v>20</v>
      </c>
      <c r="I234" s="167" t="s">
        <v>20</v>
      </c>
      <c r="J234" s="168" t="s">
        <v>20</v>
      </c>
      <c r="K234" s="51"/>
      <c r="L234" s="56"/>
      <c r="M234" s="56"/>
      <c r="N234" s="56"/>
    </row>
    <row r="235" spans="1:14" x14ac:dyDescent="0.2">
      <c r="A235" s="67">
        <v>1</v>
      </c>
      <c r="B235" s="183">
        <v>116.97666666666667</v>
      </c>
      <c r="C235" s="184">
        <v>117</v>
      </c>
      <c r="D235" s="169">
        <f>D234+E235</f>
        <v>4337.3818999999994</v>
      </c>
      <c r="E235" s="317">
        <v>1.15E-2</v>
      </c>
      <c r="F235" s="140">
        <f>E235*44000</f>
        <v>506</v>
      </c>
      <c r="G235" s="170">
        <f>G234+H235</f>
        <v>961.99950000000001</v>
      </c>
      <c r="H235" s="317">
        <v>9.2999999999999992E-3</v>
      </c>
      <c r="I235" s="171">
        <f>H235*44000</f>
        <v>409.2</v>
      </c>
      <c r="J235" s="156">
        <f>I235/F235</f>
        <v>0.80869565217391304</v>
      </c>
      <c r="L235" s="1"/>
      <c r="M235" s="1"/>
      <c r="N235" s="56"/>
    </row>
    <row r="236" spans="1:14" x14ac:dyDescent="0.2">
      <c r="A236" s="67">
        <v>2</v>
      </c>
      <c r="B236" s="183">
        <v>116.62333333333333</v>
      </c>
      <c r="C236" s="184">
        <v>117</v>
      </c>
      <c r="D236" s="169">
        <f t="shared" ref="D236:D258" si="25">D235+E236</f>
        <v>4337.3937999999998</v>
      </c>
      <c r="E236" s="317">
        <v>1.1900000000000001E-2</v>
      </c>
      <c r="F236" s="140">
        <f t="shared" ref="F236:F258" si="26">E236*44000</f>
        <v>523.6</v>
      </c>
      <c r="G236" s="170">
        <f t="shared" ref="G236:G258" si="27">G235+H236</f>
        <v>962.00850000000003</v>
      </c>
      <c r="H236" s="317">
        <v>8.9999999999999993E-3</v>
      </c>
      <c r="I236" s="171">
        <f t="shared" ref="I236:I258" si="28">H236*44000</f>
        <v>395.99999999999994</v>
      </c>
      <c r="J236" s="156">
        <f t="shared" ref="J236:J258" si="29">I236/F236</f>
        <v>0.75630252100840323</v>
      </c>
      <c r="L236" s="1"/>
      <c r="M236" s="1"/>
      <c r="N236" s="56"/>
    </row>
    <row r="237" spans="1:14" x14ac:dyDescent="0.2">
      <c r="A237" s="67">
        <v>3</v>
      </c>
      <c r="B237" s="183">
        <v>116.80666666666667</v>
      </c>
      <c r="C237" s="184">
        <v>117</v>
      </c>
      <c r="D237" s="169">
        <f t="shared" si="25"/>
        <v>4337.4052999999994</v>
      </c>
      <c r="E237" s="317">
        <v>1.15E-2</v>
      </c>
      <c r="F237" s="140">
        <f t="shared" si="26"/>
        <v>506</v>
      </c>
      <c r="G237" s="170">
        <f t="shared" si="27"/>
        <v>962.01710000000003</v>
      </c>
      <c r="H237" s="317">
        <v>8.6E-3</v>
      </c>
      <c r="I237" s="171">
        <f t="shared" si="28"/>
        <v>378.4</v>
      </c>
      <c r="J237" s="156">
        <f t="shared" si="29"/>
        <v>0.74782608695652164</v>
      </c>
      <c r="L237" s="1"/>
      <c r="M237" s="1"/>
      <c r="N237" s="56"/>
    </row>
    <row r="238" spans="1:14" x14ac:dyDescent="0.2">
      <c r="A238" s="67">
        <v>4</v>
      </c>
      <c r="B238" s="183">
        <v>117.17333333333333</v>
      </c>
      <c r="C238" s="184">
        <v>117</v>
      </c>
      <c r="D238" s="169">
        <f t="shared" si="25"/>
        <v>4337.4153999999999</v>
      </c>
      <c r="E238" s="317">
        <v>1.01E-2</v>
      </c>
      <c r="F238" s="140">
        <f t="shared" si="26"/>
        <v>444.4</v>
      </c>
      <c r="G238" s="170">
        <f t="shared" si="27"/>
        <v>962.02449999999999</v>
      </c>
      <c r="H238" s="317">
        <v>7.4000000000000003E-3</v>
      </c>
      <c r="I238" s="171">
        <f t="shared" si="28"/>
        <v>325.60000000000002</v>
      </c>
      <c r="J238" s="156">
        <f t="shared" si="29"/>
        <v>0.73267326732673277</v>
      </c>
      <c r="L238" s="1"/>
      <c r="M238" s="1"/>
      <c r="N238" s="56"/>
    </row>
    <row r="239" spans="1:14" x14ac:dyDescent="0.2">
      <c r="A239" s="67">
        <v>5</v>
      </c>
      <c r="B239" s="183">
        <v>117.31333333333333</v>
      </c>
      <c r="C239" s="184">
        <v>117</v>
      </c>
      <c r="D239" s="169">
        <f t="shared" si="25"/>
        <v>4337.4251999999997</v>
      </c>
      <c r="E239" s="317">
        <v>9.7999999999999997E-3</v>
      </c>
      <c r="F239" s="140">
        <f t="shared" si="26"/>
        <v>431.2</v>
      </c>
      <c r="G239" s="170">
        <f t="shared" si="27"/>
        <v>962.03070000000002</v>
      </c>
      <c r="H239" s="317">
        <v>6.1999999999999998E-3</v>
      </c>
      <c r="I239" s="171">
        <f t="shared" si="28"/>
        <v>272.8</v>
      </c>
      <c r="J239" s="156">
        <f t="shared" si="29"/>
        <v>0.63265306122448983</v>
      </c>
      <c r="L239" s="1"/>
      <c r="M239" s="1"/>
      <c r="N239" s="56"/>
    </row>
    <row r="240" spans="1:14" x14ac:dyDescent="0.2">
      <c r="A240" s="67">
        <v>6</v>
      </c>
      <c r="B240" s="183">
        <v>117.39666666666666</v>
      </c>
      <c r="C240" s="184">
        <v>117</v>
      </c>
      <c r="D240" s="169">
        <f t="shared" si="25"/>
        <v>4337.433</v>
      </c>
      <c r="E240" s="317">
        <v>7.7999999999999996E-3</v>
      </c>
      <c r="F240" s="140">
        <f t="shared" si="26"/>
        <v>343.2</v>
      </c>
      <c r="G240" s="170">
        <f t="shared" si="27"/>
        <v>962.03489999999999</v>
      </c>
      <c r="H240" s="317">
        <v>4.1999999999999997E-3</v>
      </c>
      <c r="I240" s="171">
        <f t="shared" si="28"/>
        <v>184.79999999999998</v>
      </c>
      <c r="J240" s="156">
        <f t="shared" si="29"/>
        <v>0.53846153846153844</v>
      </c>
      <c r="L240" s="1"/>
      <c r="M240" s="1"/>
      <c r="N240" s="56"/>
    </row>
    <row r="241" spans="1:14" x14ac:dyDescent="0.2">
      <c r="A241" s="67">
        <v>7</v>
      </c>
      <c r="B241" s="183">
        <v>116.56</v>
      </c>
      <c r="C241" s="184">
        <v>117</v>
      </c>
      <c r="D241" s="169">
        <f t="shared" si="25"/>
        <v>4337.4418999999998</v>
      </c>
      <c r="E241" s="317">
        <v>8.8999999999999999E-3</v>
      </c>
      <c r="F241" s="140">
        <f t="shared" si="26"/>
        <v>391.6</v>
      </c>
      <c r="G241" s="170">
        <f t="shared" si="27"/>
        <v>962.04079999999999</v>
      </c>
      <c r="H241" s="317">
        <v>5.8999999999999999E-3</v>
      </c>
      <c r="I241" s="171">
        <f t="shared" si="28"/>
        <v>259.59999999999997</v>
      </c>
      <c r="J241" s="156">
        <f t="shared" si="29"/>
        <v>0.66292134831460658</v>
      </c>
      <c r="L241" s="1"/>
      <c r="M241" s="1"/>
      <c r="N241" s="56"/>
    </row>
    <row r="242" spans="1:14" x14ac:dyDescent="0.2">
      <c r="A242" s="67">
        <v>8</v>
      </c>
      <c r="B242" s="183">
        <v>116.93666666666667</v>
      </c>
      <c r="C242" s="184">
        <v>117</v>
      </c>
      <c r="D242" s="169">
        <f t="shared" si="25"/>
        <v>4337.4504999999999</v>
      </c>
      <c r="E242" s="317">
        <v>8.6E-3</v>
      </c>
      <c r="F242" s="140">
        <f t="shared" si="26"/>
        <v>378.4</v>
      </c>
      <c r="G242" s="170">
        <f t="shared" si="27"/>
        <v>962.04650000000004</v>
      </c>
      <c r="H242" s="317">
        <v>5.7000000000000002E-3</v>
      </c>
      <c r="I242" s="171">
        <f t="shared" si="28"/>
        <v>250.8</v>
      </c>
      <c r="J242" s="156">
        <f t="shared" si="29"/>
        <v>0.66279069767441867</v>
      </c>
      <c r="L242" s="1"/>
      <c r="M242" s="1"/>
      <c r="N242" s="56"/>
    </row>
    <row r="243" spans="1:14" x14ac:dyDescent="0.2">
      <c r="A243" s="67">
        <v>9</v>
      </c>
      <c r="B243" s="183">
        <v>117.41000000000001</v>
      </c>
      <c r="C243" s="184">
        <v>117</v>
      </c>
      <c r="D243" s="169">
        <f t="shared" si="25"/>
        <v>4337.4605000000001</v>
      </c>
      <c r="E243" s="317">
        <v>0.01</v>
      </c>
      <c r="F243" s="140">
        <f t="shared" si="26"/>
        <v>440</v>
      </c>
      <c r="G243" s="170">
        <f t="shared" si="27"/>
        <v>962.053</v>
      </c>
      <c r="H243" s="317">
        <v>6.4999999999999997E-3</v>
      </c>
      <c r="I243" s="171">
        <f t="shared" si="28"/>
        <v>286</v>
      </c>
      <c r="J243" s="156">
        <f t="shared" si="29"/>
        <v>0.65</v>
      </c>
      <c r="L243" s="1"/>
      <c r="M243" s="1"/>
      <c r="N243" s="56"/>
    </row>
    <row r="244" spans="1:14" x14ac:dyDescent="0.2">
      <c r="A244" s="67">
        <v>10</v>
      </c>
      <c r="B244" s="183">
        <v>116.27666666666666</v>
      </c>
      <c r="C244" s="184">
        <v>116</v>
      </c>
      <c r="D244" s="169">
        <f t="shared" si="25"/>
        <v>4337.4694</v>
      </c>
      <c r="E244" s="317">
        <v>8.8999999999999999E-3</v>
      </c>
      <c r="F244" s="140">
        <f t="shared" si="26"/>
        <v>391.6</v>
      </c>
      <c r="G244" s="170">
        <f t="shared" si="27"/>
        <v>962.05859999999996</v>
      </c>
      <c r="H244" s="317">
        <v>5.5999999999999999E-3</v>
      </c>
      <c r="I244" s="171">
        <f t="shared" si="28"/>
        <v>246.4</v>
      </c>
      <c r="J244" s="156">
        <f t="shared" si="29"/>
        <v>0.6292134831460674</v>
      </c>
      <c r="L244" s="1"/>
      <c r="M244" s="1"/>
      <c r="N244" s="56"/>
    </row>
    <row r="245" spans="1:14" x14ac:dyDescent="0.2">
      <c r="A245" s="67">
        <v>11</v>
      </c>
      <c r="B245" s="183">
        <v>116.01333333333334</v>
      </c>
      <c r="C245" s="184">
        <v>116</v>
      </c>
      <c r="D245" s="169">
        <f t="shared" si="25"/>
        <v>4337.4781999999996</v>
      </c>
      <c r="E245" s="317">
        <v>8.8000000000000005E-3</v>
      </c>
      <c r="F245" s="140">
        <f t="shared" si="26"/>
        <v>387.20000000000005</v>
      </c>
      <c r="G245" s="170">
        <f t="shared" si="27"/>
        <v>962.0652</v>
      </c>
      <c r="H245" s="317">
        <v>6.6E-3</v>
      </c>
      <c r="I245" s="171">
        <f t="shared" si="28"/>
        <v>290.39999999999998</v>
      </c>
      <c r="J245" s="156">
        <f t="shared" si="29"/>
        <v>0.74999999999999989</v>
      </c>
      <c r="L245" s="1"/>
      <c r="M245" s="1"/>
      <c r="N245" s="56"/>
    </row>
    <row r="246" spans="1:14" x14ac:dyDescent="0.2">
      <c r="A246" s="67">
        <v>12</v>
      </c>
      <c r="B246" s="183">
        <v>116.21666666666668</v>
      </c>
      <c r="C246" s="184">
        <v>116</v>
      </c>
      <c r="D246" s="169">
        <f t="shared" si="25"/>
        <v>4337.4870999999994</v>
      </c>
      <c r="E246" s="317">
        <v>8.8999999999999999E-3</v>
      </c>
      <c r="F246" s="140">
        <f t="shared" si="26"/>
        <v>391.6</v>
      </c>
      <c r="G246" s="170">
        <f t="shared" si="27"/>
        <v>962.07169999999996</v>
      </c>
      <c r="H246" s="317">
        <v>6.4999999999999997E-3</v>
      </c>
      <c r="I246" s="171">
        <f t="shared" si="28"/>
        <v>286</v>
      </c>
      <c r="J246" s="156">
        <f t="shared" si="29"/>
        <v>0.7303370786516854</v>
      </c>
      <c r="L246" s="1"/>
      <c r="M246" s="1"/>
      <c r="N246" s="56"/>
    </row>
    <row r="247" spans="1:14" x14ac:dyDescent="0.2">
      <c r="A247" s="67">
        <v>13</v>
      </c>
      <c r="B247" s="183">
        <v>116.64333333333333</v>
      </c>
      <c r="C247" s="184">
        <v>117</v>
      </c>
      <c r="D247" s="169">
        <f t="shared" si="25"/>
        <v>4337.4953999999998</v>
      </c>
      <c r="E247" s="317">
        <v>8.3000000000000001E-3</v>
      </c>
      <c r="F247" s="140">
        <f t="shared" si="26"/>
        <v>365.2</v>
      </c>
      <c r="G247" s="170">
        <f t="shared" si="27"/>
        <v>962.07650000000001</v>
      </c>
      <c r="H247" s="317">
        <v>4.7999999999999996E-3</v>
      </c>
      <c r="I247" s="171">
        <f t="shared" si="28"/>
        <v>211.2</v>
      </c>
      <c r="J247" s="156">
        <f t="shared" si="29"/>
        <v>0.57831325301204817</v>
      </c>
      <c r="L247" s="1"/>
      <c r="M247" s="1"/>
      <c r="N247" s="56"/>
    </row>
    <row r="248" spans="1:14" x14ac:dyDescent="0.2">
      <c r="A248" s="67">
        <v>14</v>
      </c>
      <c r="B248" s="183">
        <v>116.34666666666668</v>
      </c>
      <c r="C248" s="184">
        <v>117</v>
      </c>
      <c r="D248" s="169">
        <f t="shared" si="25"/>
        <v>4337.5052999999998</v>
      </c>
      <c r="E248" s="317">
        <v>9.9000000000000008E-3</v>
      </c>
      <c r="F248" s="140">
        <f t="shared" si="26"/>
        <v>435.6</v>
      </c>
      <c r="G248" s="170">
        <f t="shared" si="27"/>
        <v>962.08270000000005</v>
      </c>
      <c r="H248" s="317">
        <v>6.1999999999999998E-3</v>
      </c>
      <c r="I248" s="171">
        <f t="shared" si="28"/>
        <v>272.8</v>
      </c>
      <c r="J248" s="156">
        <f t="shared" si="29"/>
        <v>0.6262626262626263</v>
      </c>
      <c r="L248" s="1"/>
      <c r="M248" s="1"/>
      <c r="N248" s="56"/>
    </row>
    <row r="249" spans="1:14" x14ac:dyDescent="0.2">
      <c r="A249" s="67">
        <v>15</v>
      </c>
      <c r="B249" s="183">
        <v>116.74000000000001</v>
      </c>
      <c r="C249" s="184">
        <v>117</v>
      </c>
      <c r="D249" s="169">
        <f t="shared" si="25"/>
        <v>4337.5151999999998</v>
      </c>
      <c r="E249" s="317">
        <v>9.9000000000000008E-3</v>
      </c>
      <c r="F249" s="140">
        <f t="shared" si="26"/>
        <v>435.6</v>
      </c>
      <c r="G249" s="170">
        <f t="shared" si="27"/>
        <v>962.08950000000004</v>
      </c>
      <c r="H249" s="317">
        <v>6.7999999999999996E-3</v>
      </c>
      <c r="I249" s="171">
        <f t="shared" si="28"/>
        <v>299.2</v>
      </c>
      <c r="J249" s="156">
        <f t="shared" si="29"/>
        <v>0.68686868686868685</v>
      </c>
      <c r="L249" s="1"/>
      <c r="M249" s="1"/>
      <c r="N249" s="56"/>
    </row>
    <row r="250" spans="1:14" x14ac:dyDescent="0.2">
      <c r="A250" s="67">
        <v>16</v>
      </c>
      <c r="B250" s="183">
        <v>116.17</v>
      </c>
      <c r="C250" s="184">
        <v>116</v>
      </c>
      <c r="D250" s="169">
        <f t="shared" si="25"/>
        <v>4337.5234</v>
      </c>
      <c r="E250" s="317">
        <v>8.2000000000000007E-3</v>
      </c>
      <c r="F250" s="140">
        <f t="shared" si="26"/>
        <v>360.8</v>
      </c>
      <c r="G250" s="170">
        <f t="shared" si="27"/>
        <v>962.09500000000003</v>
      </c>
      <c r="H250" s="317">
        <v>5.4999999999999997E-3</v>
      </c>
      <c r="I250" s="171">
        <f t="shared" si="28"/>
        <v>242</v>
      </c>
      <c r="J250" s="156">
        <f t="shared" si="29"/>
        <v>0.6707317073170731</v>
      </c>
      <c r="L250" s="1"/>
      <c r="M250" s="1"/>
      <c r="N250" s="56"/>
    </row>
    <row r="251" spans="1:14" x14ac:dyDescent="0.2">
      <c r="A251" s="67">
        <v>17</v>
      </c>
      <c r="B251" s="183">
        <v>116.10000000000001</v>
      </c>
      <c r="C251" s="184">
        <v>116</v>
      </c>
      <c r="D251" s="169">
        <f t="shared" si="25"/>
        <v>4337.5312999999996</v>
      </c>
      <c r="E251" s="317">
        <v>7.9000000000000008E-3</v>
      </c>
      <c r="F251" s="140">
        <f t="shared" si="26"/>
        <v>347.6</v>
      </c>
      <c r="G251" s="170">
        <f t="shared" si="27"/>
        <v>962.10030000000006</v>
      </c>
      <c r="H251" s="317">
        <v>5.3E-3</v>
      </c>
      <c r="I251" s="171">
        <f t="shared" si="28"/>
        <v>233.2</v>
      </c>
      <c r="J251" s="156">
        <f t="shared" si="29"/>
        <v>0.670886075949367</v>
      </c>
      <c r="L251" s="1"/>
      <c r="M251" s="1"/>
      <c r="N251" s="56"/>
    </row>
    <row r="252" spans="1:14" x14ac:dyDescent="0.2">
      <c r="A252" s="67">
        <v>18</v>
      </c>
      <c r="B252" s="183">
        <v>116.68333333333334</v>
      </c>
      <c r="C252" s="184">
        <v>117</v>
      </c>
      <c r="D252" s="169">
        <f t="shared" si="25"/>
        <v>4337.5400999999993</v>
      </c>
      <c r="E252" s="317">
        <v>8.8000000000000005E-3</v>
      </c>
      <c r="F252" s="140">
        <f t="shared" si="26"/>
        <v>387.20000000000005</v>
      </c>
      <c r="G252" s="170">
        <f t="shared" si="27"/>
        <v>962.10610000000008</v>
      </c>
      <c r="H252" s="317">
        <v>5.7999999999999996E-3</v>
      </c>
      <c r="I252" s="171">
        <f t="shared" si="28"/>
        <v>255.2</v>
      </c>
      <c r="J252" s="156">
        <f t="shared" si="29"/>
        <v>0.65909090909090895</v>
      </c>
      <c r="L252" s="1"/>
      <c r="M252" s="1"/>
      <c r="N252" s="56"/>
    </row>
    <row r="253" spans="1:14" x14ac:dyDescent="0.2">
      <c r="A253" s="67">
        <v>19</v>
      </c>
      <c r="B253" s="183">
        <v>116.91333333333334</v>
      </c>
      <c r="C253" s="184">
        <v>117</v>
      </c>
      <c r="D253" s="169">
        <f t="shared" si="25"/>
        <v>4337.5516999999991</v>
      </c>
      <c r="E253" s="317">
        <v>1.1599999999999999E-2</v>
      </c>
      <c r="F253" s="140">
        <f t="shared" si="26"/>
        <v>510.4</v>
      </c>
      <c r="G253" s="170">
        <f t="shared" si="27"/>
        <v>962.11310000000003</v>
      </c>
      <c r="H253" s="317">
        <v>7.0000000000000001E-3</v>
      </c>
      <c r="I253" s="171">
        <f t="shared" si="28"/>
        <v>308</v>
      </c>
      <c r="J253" s="156">
        <f t="shared" si="29"/>
        <v>0.60344827586206895</v>
      </c>
      <c r="L253" s="1"/>
      <c r="M253" s="1"/>
      <c r="N253" s="56"/>
    </row>
    <row r="254" spans="1:14" x14ac:dyDescent="0.2">
      <c r="A254" s="67">
        <v>20</v>
      </c>
      <c r="B254" s="183">
        <v>117.63</v>
      </c>
      <c r="C254" s="184">
        <v>117</v>
      </c>
      <c r="D254" s="169">
        <f t="shared" si="25"/>
        <v>4337.565599999999</v>
      </c>
      <c r="E254" s="317">
        <v>1.3899999999999999E-2</v>
      </c>
      <c r="F254" s="140">
        <f t="shared" si="26"/>
        <v>611.59999999999991</v>
      </c>
      <c r="G254" s="170">
        <f t="shared" si="27"/>
        <v>962.12200000000007</v>
      </c>
      <c r="H254" s="317">
        <v>8.8999999999999999E-3</v>
      </c>
      <c r="I254" s="171">
        <f t="shared" si="28"/>
        <v>391.6</v>
      </c>
      <c r="J254" s="156">
        <f t="shared" si="29"/>
        <v>0.64028776978417279</v>
      </c>
      <c r="L254" s="1"/>
      <c r="M254" s="1"/>
      <c r="N254" s="56"/>
    </row>
    <row r="255" spans="1:14" x14ac:dyDescent="0.2">
      <c r="A255" s="67">
        <v>21</v>
      </c>
      <c r="B255" s="183">
        <v>117.52</v>
      </c>
      <c r="C255" s="184">
        <v>117</v>
      </c>
      <c r="D255" s="169">
        <f t="shared" si="25"/>
        <v>4337.5829999999987</v>
      </c>
      <c r="E255" s="317">
        <v>1.7399999999999999E-2</v>
      </c>
      <c r="F255" s="140">
        <f t="shared" si="26"/>
        <v>765.59999999999991</v>
      </c>
      <c r="G255" s="170">
        <f t="shared" si="27"/>
        <v>962.13270000000011</v>
      </c>
      <c r="H255" s="317">
        <v>1.0699999999999999E-2</v>
      </c>
      <c r="I255" s="171">
        <f t="shared" si="28"/>
        <v>470.79999999999995</v>
      </c>
      <c r="J255" s="156">
        <f t="shared" si="29"/>
        <v>0.61494252873563215</v>
      </c>
      <c r="L255" s="1"/>
      <c r="M255" s="1"/>
      <c r="N255" s="56"/>
    </row>
    <row r="256" spans="1:14" x14ac:dyDescent="0.2">
      <c r="A256" s="67">
        <v>22</v>
      </c>
      <c r="B256" s="183">
        <v>117.29333333333334</v>
      </c>
      <c r="C256" s="184">
        <v>117</v>
      </c>
      <c r="D256" s="169">
        <f t="shared" si="25"/>
        <v>4337.6027999999988</v>
      </c>
      <c r="E256" s="317">
        <v>1.9800000000000002E-2</v>
      </c>
      <c r="F256" s="140">
        <f t="shared" si="26"/>
        <v>871.2</v>
      </c>
      <c r="G256" s="170">
        <f t="shared" si="27"/>
        <v>962.14390000000014</v>
      </c>
      <c r="H256" s="317">
        <v>1.12E-2</v>
      </c>
      <c r="I256" s="171">
        <f t="shared" si="28"/>
        <v>492.8</v>
      </c>
      <c r="J256" s="156">
        <f t="shared" si="29"/>
        <v>0.56565656565656564</v>
      </c>
      <c r="L256" s="1"/>
      <c r="M256" s="1"/>
      <c r="N256" s="56"/>
    </row>
    <row r="257" spans="1:14" x14ac:dyDescent="0.2">
      <c r="A257" s="67">
        <v>23</v>
      </c>
      <c r="B257" s="183">
        <v>117.50666666666666</v>
      </c>
      <c r="C257" s="184">
        <v>117</v>
      </c>
      <c r="D257" s="169">
        <f t="shared" si="25"/>
        <v>4337.6225999999988</v>
      </c>
      <c r="E257" s="317">
        <v>1.9800000000000002E-2</v>
      </c>
      <c r="F257" s="140">
        <f t="shared" si="26"/>
        <v>871.2</v>
      </c>
      <c r="G257" s="170">
        <f t="shared" si="27"/>
        <v>962.15510000000017</v>
      </c>
      <c r="H257" s="317">
        <v>1.12E-2</v>
      </c>
      <c r="I257" s="171">
        <f t="shared" si="28"/>
        <v>492.8</v>
      </c>
      <c r="J257" s="156">
        <f t="shared" si="29"/>
        <v>0.56565656565656564</v>
      </c>
      <c r="L257" s="1"/>
      <c r="M257" s="1"/>
      <c r="N257" s="56"/>
    </row>
    <row r="258" spans="1:14" ht="13.5" thickBot="1" x14ac:dyDescent="0.25">
      <c r="A258" s="75">
        <v>24</v>
      </c>
      <c r="B258" s="186">
        <v>117.34333333333332</v>
      </c>
      <c r="C258" s="187">
        <v>117</v>
      </c>
      <c r="D258" s="172">
        <f t="shared" si="25"/>
        <v>4337.6427999999987</v>
      </c>
      <c r="E258" s="317">
        <v>2.0199999999999999E-2</v>
      </c>
      <c r="F258" s="173">
        <f t="shared" si="26"/>
        <v>888.8</v>
      </c>
      <c r="G258" s="174">
        <f t="shared" si="27"/>
        <v>962.16670000000022</v>
      </c>
      <c r="H258" s="317">
        <v>1.1599999999999999E-2</v>
      </c>
      <c r="I258" s="175">
        <f t="shared" si="28"/>
        <v>510.4</v>
      </c>
      <c r="J258" s="160">
        <f t="shared" si="29"/>
        <v>0.57425742574257421</v>
      </c>
      <c r="L258" s="1"/>
      <c r="M258" s="1"/>
      <c r="N258" s="56"/>
    </row>
    <row r="259" spans="1:14" ht="13.5" thickBot="1" x14ac:dyDescent="0.25">
      <c r="A259" s="77" t="s">
        <v>21</v>
      </c>
      <c r="B259" s="77" t="s">
        <v>20</v>
      </c>
      <c r="C259" s="77" t="s">
        <v>20</v>
      </c>
      <c r="D259" s="101" t="s">
        <v>20</v>
      </c>
      <c r="E259" s="78">
        <f>SUM(E235:E258)</f>
        <v>0.27239999999999998</v>
      </c>
      <c r="F259" s="102">
        <f>SUM(F235:F258)</f>
        <v>11985.600000000002</v>
      </c>
      <c r="G259" s="77" t="s">
        <v>20</v>
      </c>
      <c r="H259" s="130">
        <f>SUM(H235:H258)</f>
        <v>0.17649999999999996</v>
      </c>
      <c r="I259" s="81">
        <f>SUM(I235:I258)</f>
        <v>7766</v>
      </c>
      <c r="J259" s="103">
        <f>I259/F259</f>
        <v>0.64794419970631412</v>
      </c>
      <c r="L259" s="56"/>
      <c r="M259" s="56"/>
      <c r="N259" s="56"/>
    </row>
    <row r="260" spans="1:14" x14ac:dyDescent="0.2">
      <c r="A260" s="176"/>
      <c r="B260" s="176"/>
      <c r="C260" s="176"/>
      <c r="D260" s="176"/>
      <c r="E260" s="177"/>
      <c r="F260" s="178"/>
      <c r="G260" s="176"/>
      <c r="H260" s="177"/>
      <c r="I260" s="178"/>
      <c r="J260" s="179"/>
      <c r="L260" s="56"/>
      <c r="M260" s="56"/>
      <c r="N260" s="56"/>
    </row>
    <row r="261" spans="1:14" x14ac:dyDescent="0.2">
      <c r="A261" s="52" t="s">
        <v>120</v>
      </c>
      <c r="B261" s="53"/>
      <c r="C261" s="53"/>
      <c r="D261" s="54"/>
      <c r="E261" s="84"/>
      <c r="F261" s="84"/>
      <c r="G261" s="84"/>
      <c r="H261" s="84"/>
      <c r="I261" s="84"/>
      <c r="J261" s="84"/>
      <c r="K261" s="51" t="s">
        <v>22</v>
      </c>
    </row>
    <row r="262" spans="1:14" x14ac:dyDescent="0.2">
      <c r="A262" s="493" t="s">
        <v>0</v>
      </c>
      <c r="B262" s="493"/>
      <c r="C262" s="493"/>
      <c r="D262" s="84"/>
      <c r="E262" s="84" t="s">
        <v>28</v>
      </c>
      <c r="F262" s="494" t="s">
        <v>35</v>
      </c>
      <c r="G262" s="494"/>
      <c r="H262" s="494"/>
      <c r="I262" s="494"/>
      <c r="J262" s="84"/>
    </row>
    <row r="263" spans="1:14" x14ac:dyDescent="0.2">
      <c r="A263" s="52" t="s">
        <v>121</v>
      </c>
      <c r="B263" s="53"/>
      <c r="C263" s="53"/>
      <c r="D263" s="84"/>
      <c r="E263" s="84"/>
      <c r="F263" s="495" t="s">
        <v>2</v>
      </c>
      <c r="G263" s="495"/>
      <c r="H263" s="495"/>
      <c r="I263" s="495"/>
      <c r="J263" s="84"/>
    </row>
    <row r="264" spans="1:14" x14ac:dyDescent="0.2">
      <c r="A264" s="84"/>
      <c r="D264" s="84"/>
      <c r="E264" s="84"/>
      <c r="F264" s="52" t="s">
        <v>23</v>
      </c>
      <c r="G264" s="55"/>
      <c r="H264" s="55"/>
      <c r="I264" s="55"/>
      <c r="J264" s="84"/>
    </row>
    <row r="265" spans="1:14" x14ac:dyDescent="0.2">
      <c r="A265" s="84"/>
      <c r="D265" s="84"/>
      <c r="E265" s="84"/>
      <c r="F265" s="495" t="s">
        <v>4</v>
      </c>
      <c r="G265" s="495"/>
      <c r="H265" s="495"/>
      <c r="I265" s="495"/>
      <c r="J265" s="84"/>
    </row>
    <row r="266" spans="1:14" x14ac:dyDescent="0.2">
      <c r="A266" s="84"/>
      <c r="D266" s="84"/>
      <c r="E266" s="84"/>
      <c r="F266" s="84" t="s">
        <v>5</v>
      </c>
      <c r="G266" s="84"/>
      <c r="H266" s="84"/>
      <c r="I266" s="84"/>
      <c r="J266" s="84"/>
    </row>
    <row r="267" spans="1:14" x14ac:dyDescent="0.2">
      <c r="A267" s="84"/>
      <c r="D267" s="84"/>
      <c r="E267" s="84"/>
      <c r="F267" s="495" t="s">
        <v>6</v>
      </c>
      <c r="G267" s="495"/>
      <c r="H267" s="495"/>
      <c r="I267" s="495"/>
      <c r="J267" s="84"/>
    </row>
    <row r="268" spans="1:14" x14ac:dyDescent="0.2">
      <c r="A268" s="84"/>
      <c r="D268" s="84"/>
      <c r="E268" s="84"/>
      <c r="F268" s="84"/>
      <c r="G268" s="84"/>
      <c r="H268" s="84"/>
      <c r="I268" s="84"/>
      <c r="J268" s="84"/>
    </row>
    <row r="269" spans="1:14" x14ac:dyDescent="0.2">
      <c r="A269" s="84"/>
      <c r="D269" s="485" t="s">
        <v>7</v>
      </c>
      <c r="E269" s="485"/>
      <c r="F269" s="485"/>
      <c r="G269" s="485"/>
      <c r="H269" s="84"/>
      <c r="I269" s="84"/>
      <c r="J269" s="84"/>
    </row>
    <row r="270" spans="1:14" x14ac:dyDescent="0.2">
      <c r="A270" s="486" t="str">
        <f>A227</f>
        <v xml:space="preserve">записей показаний счётчиков активной и реактивной энергии и вольтметров </v>
      </c>
      <c r="B270" s="486"/>
      <c r="C270" s="486"/>
      <c r="D270" s="486"/>
      <c r="E270" s="486"/>
      <c r="F270" s="486"/>
      <c r="G270" s="486"/>
      <c r="H270" s="486"/>
      <c r="I270" s="486"/>
      <c r="J270" s="486"/>
    </row>
    <row r="271" spans="1:14" x14ac:dyDescent="0.2">
      <c r="A271" s="486" t="str">
        <f>A228</f>
        <v>за 21 июня 2023г.</v>
      </c>
      <c r="B271" s="486"/>
      <c r="C271" s="486"/>
      <c r="D271" s="486"/>
      <c r="E271" s="486"/>
      <c r="F271" s="486"/>
      <c r="G271" s="486"/>
      <c r="H271" s="486"/>
      <c r="I271" s="486"/>
      <c r="J271" s="486"/>
    </row>
    <row r="272" spans="1:14" ht="13.5" thickBot="1" x14ac:dyDescent="0.25">
      <c r="A272" s="84"/>
      <c r="D272" s="84"/>
      <c r="E272" s="84"/>
      <c r="F272" s="84"/>
      <c r="G272" s="84"/>
      <c r="H272" s="84"/>
      <c r="I272" s="84"/>
      <c r="J272" s="84"/>
    </row>
    <row r="273" spans="1:10" ht="13.5" thickBot="1" x14ac:dyDescent="0.25">
      <c r="A273" s="480" t="s">
        <v>9</v>
      </c>
      <c r="B273" s="478" t="s">
        <v>10</v>
      </c>
      <c r="C273" s="478"/>
      <c r="D273" s="478" t="s">
        <v>11</v>
      </c>
      <c r="E273" s="478"/>
      <c r="F273" s="478"/>
      <c r="G273" s="478" t="s">
        <v>12</v>
      </c>
      <c r="H273" s="478"/>
      <c r="I273" s="477"/>
      <c r="J273" s="487" t="s">
        <v>13</v>
      </c>
    </row>
    <row r="274" spans="1:10" ht="13.5" thickBot="1" x14ac:dyDescent="0.25">
      <c r="A274" s="480"/>
      <c r="B274" s="478"/>
      <c r="C274" s="478"/>
      <c r="D274" s="490" t="s">
        <v>36</v>
      </c>
      <c r="E274" s="490"/>
      <c r="F274" s="490"/>
      <c r="G274" s="491" t="s">
        <v>36</v>
      </c>
      <c r="H274" s="490"/>
      <c r="I274" s="492"/>
      <c r="J274" s="488"/>
    </row>
    <row r="275" spans="1:10" ht="13.5" thickBot="1" x14ac:dyDescent="0.25">
      <c r="A275" s="480"/>
      <c r="B275" s="476" t="s">
        <v>15</v>
      </c>
      <c r="C275" s="480" t="s">
        <v>16</v>
      </c>
      <c r="D275" s="480" t="s">
        <v>17</v>
      </c>
      <c r="E275" s="480" t="s">
        <v>18</v>
      </c>
      <c r="F275" s="481" t="s">
        <v>19</v>
      </c>
      <c r="G275" s="483" t="s">
        <v>17</v>
      </c>
      <c r="H275" s="474" t="s">
        <v>18</v>
      </c>
      <c r="I275" s="476" t="s">
        <v>19</v>
      </c>
      <c r="J275" s="488"/>
    </row>
    <row r="276" spans="1:10" ht="27" customHeight="1" thickBot="1" x14ac:dyDescent="0.25">
      <c r="A276" s="480"/>
      <c r="B276" s="477"/>
      <c r="C276" s="478"/>
      <c r="D276" s="478"/>
      <c r="E276" s="478"/>
      <c r="F276" s="482"/>
      <c r="G276" s="484"/>
      <c r="H276" s="475"/>
      <c r="I276" s="477"/>
      <c r="J276" s="489"/>
    </row>
    <row r="277" spans="1:10" x14ac:dyDescent="0.2">
      <c r="A277" s="133">
        <v>0</v>
      </c>
      <c r="B277" s="180">
        <v>116.57</v>
      </c>
      <c r="C277" s="181">
        <v>116.59666666666668</v>
      </c>
      <c r="D277" s="182">
        <v>223.8383</v>
      </c>
      <c r="E277" s="150" t="s">
        <v>20</v>
      </c>
      <c r="F277" s="165" t="s">
        <v>20</v>
      </c>
      <c r="G277" s="62">
        <v>72.162400000000005</v>
      </c>
      <c r="H277" s="166" t="s">
        <v>20</v>
      </c>
      <c r="I277" s="167" t="s">
        <v>20</v>
      </c>
      <c r="J277" s="168" t="s">
        <v>20</v>
      </c>
    </row>
    <row r="278" spans="1:10" x14ac:dyDescent="0.2">
      <c r="A278" s="137">
        <v>1</v>
      </c>
      <c r="B278" s="183">
        <v>116.97666666666667</v>
      </c>
      <c r="C278" s="184">
        <v>116.81666666666666</v>
      </c>
      <c r="D278" s="185">
        <f>D277+E278</f>
        <v>223.85120000000001</v>
      </c>
      <c r="E278" s="317">
        <v>1.29E-2</v>
      </c>
      <c r="F278" s="140">
        <f>E278*22000</f>
        <v>283.8</v>
      </c>
      <c r="G278" s="170">
        <f>G277+H278</f>
        <v>72.17</v>
      </c>
      <c r="H278" s="317">
        <v>7.6E-3</v>
      </c>
      <c r="I278" s="171">
        <f>H278*22000</f>
        <v>167.2</v>
      </c>
      <c r="J278" s="156">
        <f>I278/F278</f>
        <v>0.58914728682170536</v>
      </c>
    </row>
    <row r="279" spans="1:10" x14ac:dyDescent="0.2">
      <c r="A279" s="137">
        <v>2</v>
      </c>
      <c r="B279" s="183">
        <v>116.62333333333333</v>
      </c>
      <c r="C279" s="184">
        <v>116.81666666666666</v>
      </c>
      <c r="D279" s="185">
        <f t="shared" ref="D279:D301" si="30">D278+E279</f>
        <v>223.86330000000001</v>
      </c>
      <c r="E279" s="317">
        <v>1.21E-2</v>
      </c>
      <c r="F279" s="140">
        <f t="shared" ref="F279:F301" si="31">E279*22000</f>
        <v>266.2</v>
      </c>
      <c r="G279" s="170">
        <f t="shared" ref="G279:G301" si="32">G278+H279</f>
        <v>72.176600000000008</v>
      </c>
      <c r="H279" s="317">
        <v>6.6E-3</v>
      </c>
      <c r="I279" s="171">
        <f t="shared" ref="I279:I301" si="33">H279*22000</f>
        <v>145.19999999999999</v>
      </c>
      <c r="J279" s="156">
        <f t="shared" ref="J279:J301" si="34">I279/F279</f>
        <v>0.54545454545454541</v>
      </c>
    </row>
    <row r="280" spans="1:10" x14ac:dyDescent="0.2">
      <c r="A280" s="137">
        <v>3</v>
      </c>
      <c r="B280" s="183">
        <v>116.80666666666667</v>
      </c>
      <c r="C280" s="184">
        <v>117.23666666666666</v>
      </c>
      <c r="D280" s="185">
        <f t="shared" si="30"/>
        <v>223.8775</v>
      </c>
      <c r="E280" s="317">
        <v>1.4200000000000001E-2</v>
      </c>
      <c r="F280" s="140">
        <f t="shared" si="31"/>
        <v>312.40000000000003</v>
      </c>
      <c r="G280" s="170">
        <f t="shared" si="32"/>
        <v>72.183400000000006</v>
      </c>
      <c r="H280" s="317">
        <v>6.7999999999999996E-3</v>
      </c>
      <c r="I280" s="171">
        <f t="shared" si="33"/>
        <v>149.6</v>
      </c>
      <c r="J280" s="156">
        <f t="shared" si="34"/>
        <v>0.47887323943661964</v>
      </c>
    </row>
    <row r="281" spans="1:10" x14ac:dyDescent="0.2">
      <c r="A281" s="137">
        <v>4</v>
      </c>
      <c r="B281" s="183">
        <v>117.17333333333333</v>
      </c>
      <c r="C281" s="184">
        <v>117.23666666666666</v>
      </c>
      <c r="D281" s="185">
        <f t="shared" si="30"/>
        <v>223.89709999999999</v>
      </c>
      <c r="E281" s="317">
        <v>1.9599999999999999E-2</v>
      </c>
      <c r="F281" s="140">
        <f t="shared" si="31"/>
        <v>431.2</v>
      </c>
      <c r="G281" s="170">
        <f t="shared" si="32"/>
        <v>72.190899999999999</v>
      </c>
      <c r="H281" s="317">
        <v>7.4999999999999997E-3</v>
      </c>
      <c r="I281" s="171">
        <f t="shared" si="33"/>
        <v>165</v>
      </c>
      <c r="J281" s="156">
        <f t="shared" si="34"/>
        <v>0.38265306122448983</v>
      </c>
    </row>
    <row r="282" spans="1:10" x14ac:dyDescent="0.2">
      <c r="A282" s="137">
        <v>5</v>
      </c>
      <c r="B282" s="183">
        <v>117.31333333333333</v>
      </c>
      <c r="C282" s="184">
        <v>117.23666666666666</v>
      </c>
      <c r="D282" s="185">
        <f t="shared" si="30"/>
        <v>223.92419999999998</v>
      </c>
      <c r="E282" s="317">
        <v>2.7099999999999999E-2</v>
      </c>
      <c r="F282" s="140">
        <f t="shared" si="31"/>
        <v>596.19999999999993</v>
      </c>
      <c r="G282" s="170">
        <f t="shared" si="32"/>
        <v>72.205399999999997</v>
      </c>
      <c r="H282" s="317">
        <v>1.4500000000000001E-2</v>
      </c>
      <c r="I282" s="171">
        <f t="shared" si="33"/>
        <v>319</v>
      </c>
      <c r="J282" s="156">
        <f t="shared" si="34"/>
        <v>0.53505535055350562</v>
      </c>
    </row>
    <row r="283" spans="1:10" x14ac:dyDescent="0.2">
      <c r="A283" s="137">
        <v>6</v>
      </c>
      <c r="B283" s="183">
        <v>117.39666666666666</v>
      </c>
      <c r="C283" s="184">
        <v>117.23666666666666</v>
      </c>
      <c r="D283" s="185">
        <f t="shared" si="30"/>
        <v>223.95399999999998</v>
      </c>
      <c r="E283" s="317">
        <v>2.98E-2</v>
      </c>
      <c r="F283" s="140">
        <f t="shared" si="31"/>
        <v>655.6</v>
      </c>
      <c r="G283" s="170">
        <f t="shared" si="32"/>
        <v>72.220799999999997</v>
      </c>
      <c r="H283" s="317">
        <v>1.54E-2</v>
      </c>
      <c r="I283" s="171">
        <f t="shared" si="33"/>
        <v>338.8</v>
      </c>
      <c r="J283" s="156">
        <f t="shared" si="34"/>
        <v>0.51677852348993292</v>
      </c>
    </row>
    <row r="284" spans="1:10" x14ac:dyDescent="0.2">
      <c r="A284" s="137">
        <v>7</v>
      </c>
      <c r="B284" s="183">
        <v>116.56</v>
      </c>
      <c r="C284" s="184">
        <v>116.79333333333334</v>
      </c>
      <c r="D284" s="185">
        <f t="shared" si="30"/>
        <v>223.98359999999997</v>
      </c>
      <c r="E284" s="317">
        <v>2.9600000000000001E-2</v>
      </c>
      <c r="F284" s="140">
        <f t="shared" si="31"/>
        <v>651.20000000000005</v>
      </c>
      <c r="G284" s="170">
        <f t="shared" si="32"/>
        <v>72.238399999999999</v>
      </c>
      <c r="H284" s="317">
        <v>1.7600000000000001E-2</v>
      </c>
      <c r="I284" s="171">
        <f t="shared" si="33"/>
        <v>387.20000000000005</v>
      </c>
      <c r="J284" s="156">
        <f t="shared" si="34"/>
        <v>0.59459459459459463</v>
      </c>
    </row>
    <row r="285" spans="1:10" x14ac:dyDescent="0.2">
      <c r="A285" s="137">
        <v>8</v>
      </c>
      <c r="B285" s="183">
        <v>116.93666666666667</v>
      </c>
      <c r="C285" s="184">
        <v>116.99</v>
      </c>
      <c r="D285" s="185">
        <f t="shared" si="30"/>
        <v>224.00969999999998</v>
      </c>
      <c r="E285" s="317">
        <v>2.6100000000000002E-2</v>
      </c>
      <c r="F285" s="140">
        <f t="shared" si="31"/>
        <v>574.20000000000005</v>
      </c>
      <c r="G285" s="170">
        <f t="shared" si="32"/>
        <v>72.253</v>
      </c>
      <c r="H285" s="317">
        <v>1.46E-2</v>
      </c>
      <c r="I285" s="171">
        <f t="shared" si="33"/>
        <v>321.2</v>
      </c>
      <c r="J285" s="156">
        <f t="shared" si="34"/>
        <v>0.55938697318007657</v>
      </c>
    </row>
    <row r="286" spans="1:10" x14ac:dyDescent="0.2">
      <c r="A286" s="137">
        <v>9</v>
      </c>
      <c r="B286" s="183">
        <v>117.41000000000001</v>
      </c>
      <c r="C286" s="184">
        <v>117.20333333333333</v>
      </c>
      <c r="D286" s="185">
        <f t="shared" si="30"/>
        <v>224.03399999999999</v>
      </c>
      <c r="E286" s="317">
        <v>2.4299999999999999E-2</v>
      </c>
      <c r="F286" s="140">
        <f t="shared" si="31"/>
        <v>534.6</v>
      </c>
      <c r="G286" s="170">
        <f t="shared" si="32"/>
        <v>72.264099999999999</v>
      </c>
      <c r="H286" s="317">
        <v>1.11E-2</v>
      </c>
      <c r="I286" s="171">
        <f t="shared" si="33"/>
        <v>244.20000000000002</v>
      </c>
      <c r="J286" s="156">
        <f t="shared" si="34"/>
        <v>0.45679012345679015</v>
      </c>
    </row>
    <row r="287" spans="1:10" x14ac:dyDescent="0.2">
      <c r="A287" s="137">
        <v>10</v>
      </c>
      <c r="B287" s="183">
        <v>116.27666666666666</v>
      </c>
      <c r="C287" s="184">
        <v>116.35333333333334</v>
      </c>
      <c r="D287" s="185">
        <f t="shared" si="30"/>
        <v>224.0598</v>
      </c>
      <c r="E287" s="317">
        <v>2.58E-2</v>
      </c>
      <c r="F287" s="140">
        <f t="shared" si="31"/>
        <v>567.6</v>
      </c>
      <c r="G287" s="170">
        <f t="shared" si="32"/>
        <v>72.279700000000005</v>
      </c>
      <c r="H287" s="317">
        <v>1.5599999999999999E-2</v>
      </c>
      <c r="I287" s="171">
        <f t="shared" si="33"/>
        <v>343.2</v>
      </c>
      <c r="J287" s="156">
        <f t="shared" si="34"/>
        <v>0.60465116279069764</v>
      </c>
    </row>
    <row r="288" spans="1:10" x14ac:dyDescent="0.2">
      <c r="A288" s="137">
        <v>11</v>
      </c>
      <c r="B288" s="183">
        <v>116.01333333333334</v>
      </c>
      <c r="C288" s="184">
        <v>116.13999999999999</v>
      </c>
      <c r="D288" s="185">
        <f t="shared" si="30"/>
        <v>224.08849999999998</v>
      </c>
      <c r="E288" s="317">
        <v>2.87E-2</v>
      </c>
      <c r="F288" s="140">
        <f t="shared" si="31"/>
        <v>631.4</v>
      </c>
      <c r="G288" s="170">
        <f t="shared" si="32"/>
        <v>72.296199999999999</v>
      </c>
      <c r="H288" s="317">
        <v>1.6500000000000001E-2</v>
      </c>
      <c r="I288" s="171">
        <f t="shared" si="33"/>
        <v>363</v>
      </c>
      <c r="J288" s="156">
        <f t="shared" si="34"/>
        <v>0.57491289198606277</v>
      </c>
    </row>
    <row r="289" spans="1:11" x14ac:dyDescent="0.2">
      <c r="A289" s="137">
        <v>12</v>
      </c>
      <c r="B289" s="183">
        <v>116.21666666666668</v>
      </c>
      <c r="C289" s="184">
        <v>116.00666666666666</v>
      </c>
      <c r="D289" s="185">
        <f t="shared" si="30"/>
        <v>224.11849999999998</v>
      </c>
      <c r="E289" s="317">
        <v>0.03</v>
      </c>
      <c r="F289" s="140">
        <f t="shared" si="31"/>
        <v>660</v>
      </c>
      <c r="G289" s="170">
        <f t="shared" si="32"/>
        <v>72.3142</v>
      </c>
      <c r="H289" s="317">
        <v>1.7999999999999999E-2</v>
      </c>
      <c r="I289" s="171">
        <f t="shared" si="33"/>
        <v>395.99999999999994</v>
      </c>
      <c r="J289" s="156">
        <f t="shared" si="34"/>
        <v>0.59999999999999987</v>
      </c>
    </row>
    <row r="290" spans="1:11" x14ac:dyDescent="0.2">
      <c r="A290" s="137">
        <v>13</v>
      </c>
      <c r="B290" s="183">
        <v>116.64333333333333</v>
      </c>
      <c r="C290" s="184">
        <v>116.85333333333334</v>
      </c>
      <c r="D290" s="185">
        <f t="shared" si="30"/>
        <v>224.15049999999999</v>
      </c>
      <c r="E290" s="317">
        <v>3.2000000000000001E-2</v>
      </c>
      <c r="F290" s="140">
        <f t="shared" si="31"/>
        <v>704</v>
      </c>
      <c r="G290" s="170">
        <f t="shared" si="32"/>
        <v>72.330100000000002</v>
      </c>
      <c r="H290" s="317">
        <v>1.5900000000000001E-2</v>
      </c>
      <c r="I290" s="171">
        <f t="shared" si="33"/>
        <v>349.8</v>
      </c>
      <c r="J290" s="156">
        <f t="shared" si="34"/>
        <v>0.49687500000000001</v>
      </c>
    </row>
    <row r="291" spans="1:11" x14ac:dyDescent="0.2">
      <c r="A291" s="137">
        <v>14</v>
      </c>
      <c r="B291" s="183">
        <v>116.34666666666668</v>
      </c>
      <c r="C291" s="184">
        <v>116.63999999999999</v>
      </c>
      <c r="D291" s="185">
        <f t="shared" si="30"/>
        <v>224.17609999999999</v>
      </c>
      <c r="E291" s="317">
        <v>2.5600000000000001E-2</v>
      </c>
      <c r="F291" s="140">
        <f t="shared" si="31"/>
        <v>563.20000000000005</v>
      </c>
      <c r="G291" s="170">
        <f t="shared" si="32"/>
        <v>72.340800000000002</v>
      </c>
      <c r="H291" s="317">
        <v>1.0699999999999999E-2</v>
      </c>
      <c r="I291" s="171">
        <f t="shared" si="33"/>
        <v>235.39999999999998</v>
      </c>
      <c r="J291" s="156">
        <f t="shared" si="34"/>
        <v>0.41796874999999994</v>
      </c>
    </row>
    <row r="292" spans="1:11" x14ac:dyDescent="0.2">
      <c r="A292" s="137">
        <v>15</v>
      </c>
      <c r="B292" s="183">
        <v>116.74000000000001</v>
      </c>
      <c r="C292" s="184">
        <v>116.61333333333333</v>
      </c>
      <c r="D292" s="185">
        <f t="shared" si="30"/>
        <v>224.20159999999998</v>
      </c>
      <c r="E292" s="317">
        <v>2.5499999999999998E-2</v>
      </c>
      <c r="F292" s="140">
        <f t="shared" si="31"/>
        <v>561</v>
      </c>
      <c r="G292" s="170">
        <f t="shared" si="32"/>
        <v>72.351700000000008</v>
      </c>
      <c r="H292" s="317">
        <v>1.09E-2</v>
      </c>
      <c r="I292" s="171">
        <f t="shared" si="33"/>
        <v>239.8</v>
      </c>
      <c r="J292" s="156">
        <f t="shared" si="34"/>
        <v>0.4274509803921569</v>
      </c>
    </row>
    <row r="293" spans="1:11" x14ac:dyDescent="0.2">
      <c r="A293" s="137">
        <v>16</v>
      </c>
      <c r="B293" s="183">
        <v>116.17</v>
      </c>
      <c r="C293" s="184">
        <v>116.17999999999999</v>
      </c>
      <c r="D293" s="185">
        <f t="shared" si="30"/>
        <v>224.22699999999998</v>
      </c>
      <c r="E293" s="317">
        <v>2.5399999999999999E-2</v>
      </c>
      <c r="F293" s="140">
        <f t="shared" si="31"/>
        <v>558.79999999999995</v>
      </c>
      <c r="G293" s="170">
        <f t="shared" si="32"/>
        <v>72.363400000000013</v>
      </c>
      <c r="H293" s="317">
        <v>1.17E-2</v>
      </c>
      <c r="I293" s="171">
        <f t="shared" si="33"/>
        <v>257.40000000000003</v>
      </c>
      <c r="J293" s="156">
        <f t="shared" si="34"/>
        <v>0.46062992125984265</v>
      </c>
    </row>
    <row r="294" spans="1:11" x14ac:dyDescent="0.2">
      <c r="A294" s="137">
        <v>17</v>
      </c>
      <c r="B294" s="183">
        <v>116.10000000000001</v>
      </c>
      <c r="C294" s="184">
        <v>116.16666666666667</v>
      </c>
      <c r="D294" s="185">
        <f t="shared" si="30"/>
        <v>224.25089999999997</v>
      </c>
      <c r="E294" s="317">
        <v>2.3900000000000001E-2</v>
      </c>
      <c r="F294" s="140">
        <f t="shared" si="31"/>
        <v>525.80000000000007</v>
      </c>
      <c r="G294" s="170">
        <f t="shared" si="32"/>
        <v>72.375000000000014</v>
      </c>
      <c r="H294" s="317">
        <v>1.1599999999999999E-2</v>
      </c>
      <c r="I294" s="171">
        <f t="shared" si="33"/>
        <v>255.2</v>
      </c>
      <c r="J294" s="156">
        <f t="shared" si="34"/>
        <v>0.48535564853556479</v>
      </c>
    </row>
    <row r="295" spans="1:11" x14ac:dyDescent="0.2">
      <c r="A295" s="137">
        <v>18</v>
      </c>
      <c r="B295" s="183">
        <v>116.68333333333334</v>
      </c>
      <c r="C295" s="184">
        <v>116.60666666666667</v>
      </c>
      <c r="D295" s="185">
        <f t="shared" si="30"/>
        <v>224.27759999999998</v>
      </c>
      <c r="E295" s="317">
        <v>2.6700000000000002E-2</v>
      </c>
      <c r="F295" s="140">
        <f t="shared" si="31"/>
        <v>587.4</v>
      </c>
      <c r="G295" s="170">
        <f t="shared" si="32"/>
        <v>72.38760000000002</v>
      </c>
      <c r="H295" s="317">
        <v>1.26E-2</v>
      </c>
      <c r="I295" s="171">
        <f t="shared" si="33"/>
        <v>277.2</v>
      </c>
      <c r="J295" s="156">
        <f t="shared" si="34"/>
        <v>0.47191011235955055</v>
      </c>
    </row>
    <row r="296" spans="1:11" x14ac:dyDescent="0.2">
      <c r="A296" s="137">
        <v>19</v>
      </c>
      <c r="B296" s="183">
        <v>116.91333333333334</v>
      </c>
      <c r="C296" s="184">
        <v>116.82666666666667</v>
      </c>
      <c r="D296" s="185">
        <f t="shared" si="30"/>
        <v>224.31069999999997</v>
      </c>
      <c r="E296" s="317">
        <v>3.3099999999999997E-2</v>
      </c>
      <c r="F296" s="140">
        <f t="shared" si="31"/>
        <v>728.19999999999993</v>
      </c>
      <c r="G296" s="170">
        <f t="shared" si="32"/>
        <v>72.403300000000016</v>
      </c>
      <c r="H296" s="317">
        <v>1.5699999999999999E-2</v>
      </c>
      <c r="I296" s="171">
        <f t="shared" si="33"/>
        <v>345.4</v>
      </c>
      <c r="J296" s="156">
        <f t="shared" si="34"/>
        <v>0.47432024169184289</v>
      </c>
    </row>
    <row r="297" spans="1:11" x14ac:dyDescent="0.2">
      <c r="A297" s="137">
        <v>20</v>
      </c>
      <c r="B297" s="183">
        <v>117.63</v>
      </c>
      <c r="C297" s="184">
        <v>117.48000000000002</v>
      </c>
      <c r="D297" s="185">
        <f t="shared" si="30"/>
        <v>224.33759999999998</v>
      </c>
      <c r="E297" s="317">
        <v>2.69E-2</v>
      </c>
      <c r="F297" s="140">
        <f t="shared" si="31"/>
        <v>591.79999999999995</v>
      </c>
      <c r="G297" s="170">
        <f t="shared" si="32"/>
        <v>72.41510000000001</v>
      </c>
      <c r="H297" s="317">
        <v>1.18E-2</v>
      </c>
      <c r="I297" s="171">
        <f t="shared" si="33"/>
        <v>259.59999999999997</v>
      </c>
      <c r="J297" s="156">
        <f t="shared" si="34"/>
        <v>0.43866171003717469</v>
      </c>
    </row>
    <row r="298" spans="1:11" x14ac:dyDescent="0.2">
      <c r="A298" s="137">
        <v>21</v>
      </c>
      <c r="B298" s="183">
        <v>117.52</v>
      </c>
      <c r="C298" s="184">
        <v>117.25666666666666</v>
      </c>
      <c r="D298" s="185">
        <f t="shared" si="30"/>
        <v>224.35769999999999</v>
      </c>
      <c r="E298" s="317">
        <v>2.01E-2</v>
      </c>
      <c r="F298" s="140">
        <f t="shared" si="31"/>
        <v>442.2</v>
      </c>
      <c r="G298" s="170">
        <f t="shared" si="32"/>
        <v>72.423100000000005</v>
      </c>
      <c r="H298" s="317">
        <v>8.0000000000000002E-3</v>
      </c>
      <c r="I298" s="171">
        <f t="shared" si="33"/>
        <v>176</v>
      </c>
      <c r="J298" s="156">
        <f t="shared" si="34"/>
        <v>0.39800995024875624</v>
      </c>
    </row>
    <row r="299" spans="1:11" x14ac:dyDescent="0.2">
      <c r="A299" s="137">
        <v>22</v>
      </c>
      <c r="B299" s="183">
        <v>117.29333333333334</v>
      </c>
      <c r="C299" s="184">
        <v>117.32</v>
      </c>
      <c r="D299" s="185">
        <f t="shared" si="30"/>
        <v>224.37439999999998</v>
      </c>
      <c r="E299" s="317">
        <v>1.67E-2</v>
      </c>
      <c r="F299" s="140">
        <f t="shared" si="31"/>
        <v>367.4</v>
      </c>
      <c r="G299" s="170">
        <f t="shared" si="32"/>
        <v>72.429900000000004</v>
      </c>
      <c r="H299" s="317">
        <v>6.7999999999999996E-3</v>
      </c>
      <c r="I299" s="171">
        <f t="shared" si="33"/>
        <v>149.6</v>
      </c>
      <c r="J299" s="156">
        <f t="shared" si="34"/>
        <v>0.40718562874251496</v>
      </c>
    </row>
    <row r="300" spans="1:11" x14ac:dyDescent="0.2">
      <c r="A300" s="137">
        <v>23</v>
      </c>
      <c r="B300" s="183">
        <v>117.50666666666666</v>
      </c>
      <c r="C300" s="184">
        <v>117.32</v>
      </c>
      <c r="D300" s="185">
        <f t="shared" si="30"/>
        <v>224.38869999999997</v>
      </c>
      <c r="E300" s="317">
        <v>1.43E-2</v>
      </c>
      <c r="F300" s="140">
        <f t="shared" si="31"/>
        <v>314.60000000000002</v>
      </c>
      <c r="G300" s="170">
        <f t="shared" si="32"/>
        <v>72.4358</v>
      </c>
      <c r="H300" s="317">
        <v>5.8999999999999999E-3</v>
      </c>
      <c r="I300" s="171">
        <f t="shared" si="33"/>
        <v>129.79999999999998</v>
      </c>
      <c r="J300" s="156">
        <f t="shared" si="34"/>
        <v>0.41258741258741249</v>
      </c>
    </row>
    <row r="301" spans="1:11" ht="13.5" thickBot="1" x14ac:dyDescent="0.25">
      <c r="A301" s="143">
        <v>24</v>
      </c>
      <c r="B301" s="186">
        <v>117.34333333333332</v>
      </c>
      <c r="C301" s="187">
        <v>117.32</v>
      </c>
      <c r="D301" s="188">
        <f t="shared" si="30"/>
        <v>224.40329999999997</v>
      </c>
      <c r="E301" s="317">
        <v>1.46E-2</v>
      </c>
      <c r="F301" s="140">
        <f t="shared" si="31"/>
        <v>321.2</v>
      </c>
      <c r="G301" s="174">
        <f t="shared" si="32"/>
        <v>72.442000000000007</v>
      </c>
      <c r="H301" s="317">
        <v>6.1999999999999998E-3</v>
      </c>
      <c r="I301" s="171">
        <f t="shared" si="33"/>
        <v>136.4</v>
      </c>
      <c r="J301" s="160">
        <f t="shared" si="34"/>
        <v>0.42465753424657537</v>
      </c>
    </row>
    <row r="302" spans="1:11" ht="13.5" thickBot="1" x14ac:dyDescent="0.25">
      <c r="A302" s="77" t="s">
        <v>21</v>
      </c>
      <c r="B302" s="101" t="s">
        <v>20</v>
      </c>
      <c r="C302" s="101" t="s">
        <v>20</v>
      </c>
      <c r="D302" s="101" t="s">
        <v>20</v>
      </c>
      <c r="E302" s="78">
        <f>SUM(E278:E301)</f>
        <v>0.56499999999999995</v>
      </c>
      <c r="F302" s="102">
        <f>SUM(F278:F301)</f>
        <v>12430</v>
      </c>
      <c r="G302" s="77" t="s">
        <v>20</v>
      </c>
      <c r="H302" s="130">
        <f>SUM(H278:H301)</f>
        <v>0.27959999999999996</v>
      </c>
      <c r="I302" s="81">
        <f>SUM(I278:I301)</f>
        <v>6151.2</v>
      </c>
      <c r="J302" s="103">
        <f>I302/F302</f>
        <v>0.49486725663716813</v>
      </c>
    </row>
    <row r="303" spans="1:11" x14ac:dyDescent="0.2">
      <c r="A303" s="84"/>
      <c r="D303" s="84"/>
      <c r="E303" s="84"/>
      <c r="F303" s="84"/>
      <c r="G303" s="84"/>
      <c r="H303" s="84"/>
      <c r="I303" s="84"/>
      <c r="J303" s="84"/>
    </row>
    <row r="304" spans="1:11" x14ac:dyDescent="0.2">
      <c r="A304" s="52" t="s">
        <v>120</v>
      </c>
      <c r="B304" s="53"/>
      <c r="C304" s="53"/>
      <c r="D304" s="54"/>
      <c r="E304" s="84"/>
      <c r="F304" s="84"/>
      <c r="G304" s="84"/>
      <c r="H304" s="84"/>
      <c r="I304" s="84"/>
      <c r="J304" s="84"/>
      <c r="K304" s="51" t="s">
        <v>22</v>
      </c>
    </row>
    <row r="305" spans="1:10" x14ac:dyDescent="0.2">
      <c r="A305" s="493" t="s">
        <v>0</v>
      </c>
      <c r="B305" s="493"/>
      <c r="C305" s="493"/>
      <c r="D305" s="84"/>
      <c r="E305" s="84" t="s">
        <v>28</v>
      </c>
      <c r="F305" s="494" t="s">
        <v>35</v>
      </c>
      <c r="G305" s="494"/>
      <c r="H305" s="494"/>
      <c r="I305" s="494"/>
      <c r="J305" s="84"/>
    </row>
    <row r="306" spans="1:10" x14ac:dyDescent="0.2">
      <c r="A306" s="52" t="s">
        <v>121</v>
      </c>
      <c r="B306" s="53"/>
      <c r="C306" s="53"/>
      <c r="D306" s="84"/>
      <c r="E306" s="84"/>
      <c r="F306" s="495" t="s">
        <v>2</v>
      </c>
      <c r="G306" s="495"/>
      <c r="H306" s="495"/>
      <c r="I306" s="495"/>
      <c r="J306" s="84"/>
    </row>
    <row r="307" spans="1:10" x14ac:dyDescent="0.2">
      <c r="A307" s="84"/>
      <c r="D307" s="84"/>
      <c r="E307" s="84"/>
      <c r="F307" s="52" t="s">
        <v>3</v>
      </c>
      <c r="G307" s="55"/>
      <c r="H307" s="55"/>
      <c r="I307" s="55"/>
      <c r="J307" s="84"/>
    </row>
    <row r="308" spans="1:10" x14ac:dyDescent="0.2">
      <c r="A308" s="84"/>
      <c r="D308" s="84"/>
      <c r="E308" s="84"/>
      <c r="F308" s="495" t="s">
        <v>4</v>
      </c>
      <c r="G308" s="495"/>
      <c r="H308" s="495"/>
      <c r="I308" s="495"/>
      <c r="J308" s="84"/>
    </row>
    <row r="309" spans="1:10" x14ac:dyDescent="0.2">
      <c r="A309" s="84"/>
      <c r="D309" s="84"/>
      <c r="E309" s="84"/>
      <c r="F309" s="84" t="s">
        <v>5</v>
      </c>
      <c r="G309" s="84"/>
      <c r="H309" s="84"/>
      <c r="I309" s="84"/>
      <c r="J309" s="84"/>
    </row>
    <row r="310" spans="1:10" x14ac:dyDescent="0.2">
      <c r="A310" s="84"/>
      <c r="D310" s="84"/>
      <c r="E310" s="84"/>
      <c r="F310" s="495" t="s">
        <v>6</v>
      </c>
      <c r="G310" s="495"/>
      <c r="H310" s="495"/>
      <c r="I310" s="495"/>
      <c r="J310" s="84"/>
    </row>
    <row r="311" spans="1:10" x14ac:dyDescent="0.2">
      <c r="A311" s="84"/>
      <c r="D311" s="84"/>
      <c r="E311" s="84"/>
      <c r="F311" s="84"/>
      <c r="G311" s="84"/>
      <c r="H311" s="84"/>
      <c r="I311" s="84"/>
      <c r="J311" s="84"/>
    </row>
    <row r="312" spans="1:10" x14ac:dyDescent="0.2">
      <c r="A312" s="84"/>
      <c r="D312" s="485" t="s">
        <v>7</v>
      </c>
      <c r="E312" s="485"/>
      <c r="F312" s="485"/>
      <c r="G312" s="485"/>
      <c r="H312" s="84"/>
      <c r="I312" s="84"/>
      <c r="J312" s="84"/>
    </row>
    <row r="313" spans="1:10" x14ac:dyDescent="0.2">
      <c r="A313" s="486" t="str">
        <f>A270</f>
        <v xml:space="preserve">записей показаний счётчиков активной и реактивной энергии и вольтметров </v>
      </c>
      <c r="B313" s="486"/>
      <c r="C313" s="486"/>
      <c r="D313" s="486"/>
      <c r="E313" s="486"/>
      <c r="F313" s="486"/>
      <c r="G313" s="486"/>
      <c r="H313" s="486"/>
      <c r="I313" s="486"/>
      <c r="J313" s="486"/>
    </row>
    <row r="314" spans="1:10" x14ac:dyDescent="0.2">
      <c r="A314" s="486" t="str">
        <f>A271</f>
        <v>за 21 июня 2023г.</v>
      </c>
      <c r="B314" s="486"/>
      <c r="C314" s="486"/>
      <c r="D314" s="486"/>
      <c r="E314" s="486"/>
      <c r="F314" s="486"/>
      <c r="G314" s="486"/>
      <c r="H314" s="486"/>
      <c r="I314" s="486"/>
      <c r="J314" s="486"/>
    </row>
    <row r="315" spans="1:10" ht="13.5" thickBot="1" x14ac:dyDescent="0.25">
      <c r="A315" s="84"/>
      <c r="D315" s="84"/>
      <c r="E315" s="84"/>
      <c r="F315" s="84"/>
      <c r="G315" s="84"/>
      <c r="H315" s="84"/>
      <c r="I315" s="84"/>
      <c r="J315" s="84"/>
    </row>
    <row r="316" spans="1:10" ht="13.5" thickBot="1" x14ac:dyDescent="0.25">
      <c r="A316" s="480" t="s">
        <v>9</v>
      </c>
      <c r="B316" s="478" t="s">
        <v>10</v>
      </c>
      <c r="C316" s="478"/>
      <c r="D316" s="478" t="s">
        <v>11</v>
      </c>
      <c r="E316" s="478"/>
      <c r="F316" s="478"/>
      <c r="G316" s="478" t="s">
        <v>12</v>
      </c>
      <c r="H316" s="478"/>
      <c r="I316" s="477"/>
      <c r="J316" s="487" t="s">
        <v>13</v>
      </c>
    </row>
    <row r="317" spans="1:10" ht="13.5" thickBot="1" x14ac:dyDescent="0.25">
      <c r="A317" s="480"/>
      <c r="B317" s="478"/>
      <c r="C317" s="478"/>
      <c r="D317" s="490" t="s">
        <v>36</v>
      </c>
      <c r="E317" s="490"/>
      <c r="F317" s="490"/>
      <c r="G317" s="491" t="s">
        <v>36</v>
      </c>
      <c r="H317" s="490"/>
      <c r="I317" s="492"/>
      <c r="J317" s="488"/>
    </row>
    <row r="318" spans="1:10" ht="13.5" thickBot="1" x14ac:dyDescent="0.25">
      <c r="A318" s="480"/>
      <c r="B318" s="478" t="s">
        <v>15</v>
      </c>
      <c r="C318" s="478" t="s">
        <v>16</v>
      </c>
      <c r="D318" s="480" t="s">
        <v>17</v>
      </c>
      <c r="E318" s="480" t="s">
        <v>18</v>
      </c>
      <c r="F318" s="481" t="s">
        <v>19</v>
      </c>
      <c r="G318" s="483" t="s">
        <v>17</v>
      </c>
      <c r="H318" s="474" t="s">
        <v>18</v>
      </c>
      <c r="I318" s="476" t="s">
        <v>19</v>
      </c>
      <c r="J318" s="488"/>
    </row>
    <row r="319" spans="1:10" ht="28.5" customHeight="1" thickBot="1" x14ac:dyDescent="0.25">
      <c r="A319" s="480"/>
      <c r="B319" s="479"/>
      <c r="C319" s="479"/>
      <c r="D319" s="478"/>
      <c r="E319" s="478"/>
      <c r="F319" s="482"/>
      <c r="G319" s="484"/>
      <c r="H319" s="475"/>
      <c r="I319" s="477"/>
      <c r="J319" s="489"/>
    </row>
    <row r="320" spans="1:10" x14ac:dyDescent="0.2">
      <c r="A320" s="57">
        <v>0</v>
      </c>
      <c r="B320" s="189">
        <v>116.57</v>
      </c>
      <c r="C320" s="189">
        <v>116.59666666666668</v>
      </c>
      <c r="D320" s="85">
        <v>140.2338</v>
      </c>
      <c r="E320" s="150" t="s">
        <v>20</v>
      </c>
      <c r="F320" s="165" t="s">
        <v>20</v>
      </c>
      <c r="G320" s="62">
        <v>19.696300000000001</v>
      </c>
      <c r="H320" s="166" t="s">
        <v>20</v>
      </c>
      <c r="I320" s="167" t="s">
        <v>20</v>
      </c>
      <c r="J320" s="168" t="s">
        <v>20</v>
      </c>
    </row>
    <row r="321" spans="1:10" x14ac:dyDescent="0.2">
      <c r="A321" s="67">
        <v>1</v>
      </c>
      <c r="B321" s="189">
        <v>116.97666666666667</v>
      </c>
      <c r="C321" s="189">
        <v>116.81666666666666</v>
      </c>
      <c r="D321" s="169">
        <f>D320+E321</f>
        <v>140.24369999999999</v>
      </c>
      <c r="E321" s="317">
        <v>9.9000000000000008E-3</v>
      </c>
      <c r="F321" s="140">
        <f>E321*22000</f>
        <v>217.8</v>
      </c>
      <c r="G321" s="170">
        <f>G320+H321</f>
        <v>19.6998</v>
      </c>
      <c r="H321" s="317">
        <v>3.5000000000000001E-3</v>
      </c>
      <c r="I321" s="171">
        <f>H321*22000</f>
        <v>77</v>
      </c>
      <c r="J321" s="156">
        <f>I321/F321</f>
        <v>0.35353535353535354</v>
      </c>
    </row>
    <row r="322" spans="1:10" x14ac:dyDescent="0.2">
      <c r="A322" s="67">
        <v>2</v>
      </c>
      <c r="B322" s="189">
        <v>116.62333333333333</v>
      </c>
      <c r="C322" s="189">
        <v>116.81666666666666</v>
      </c>
      <c r="D322" s="169">
        <f t="shared" ref="D322:D344" si="35">D321+E322</f>
        <v>140.2535</v>
      </c>
      <c r="E322" s="317">
        <v>9.7999999999999997E-3</v>
      </c>
      <c r="F322" s="140">
        <f t="shared" ref="F322:F344" si="36">E322*22000</f>
        <v>215.6</v>
      </c>
      <c r="G322" s="170">
        <f t="shared" ref="G322:G344" si="37">G321+H322</f>
        <v>19.703199999999999</v>
      </c>
      <c r="H322" s="317">
        <v>3.3999999999999998E-3</v>
      </c>
      <c r="I322" s="171">
        <f t="shared" ref="I322:I344" si="38">H322*22000</f>
        <v>74.8</v>
      </c>
      <c r="J322" s="156">
        <f t="shared" ref="J322:J344" si="39">I322/F322</f>
        <v>0.34693877551020408</v>
      </c>
    </row>
    <row r="323" spans="1:10" x14ac:dyDescent="0.2">
      <c r="A323" s="67">
        <v>3</v>
      </c>
      <c r="B323" s="189">
        <v>116.80666666666667</v>
      </c>
      <c r="C323" s="189">
        <v>117.23666666666666</v>
      </c>
      <c r="D323" s="169">
        <f t="shared" si="35"/>
        <v>140.26500000000001</v>
      </c>
      <c r="E323" s="317">
        <v>1.15E-2</v>
      </c>
      <c r="F323" s="140">
        <f t="shared" si="36"/>
        <v>253</v>
      </c>
      <c r="G323" s="170">
        <f t="shared" si="37"/>
        <v>19.706599999999998</v>
      </c>
      <c r="H323" s="317">
        <v>3.3999999999999998E-3</v>
      </c>
      <c r="I323" s="171">
        <f t="shared" si="38"/>
        <v>74.8</v>
      </c>
      <c r="J323" s="156">
        <f t="shared" si="39"/>
        <v>0.29565217391304349</v>
      </c>
    </row>
    <row r="324" spans="1:10" x14ac:dyDescent="0.2">
      <c r="A324" s="67">
        <v>4</v>
      </c>
      <c r="B324" s="189">
        <v>117.17333333333333</v>
      </c>
      <c r="C324" s="189">
        <v>117.23666666666666</v>
      </c>
      <c r="D324" s="169">
        <f t="shared" si="35"/>
        <v>140.27850000000001</v>
      </c>
      <c r="E324" s="317">
        <v>1.35E-2</v>
      </c>
      <c r="F324" s="140">
        <f t="shared" si="36"/>
        <v>297</v>
      </c>
      <c r="G324" s="170">
        <f t="shared" si="37"/>
        <v>19.709899999999998</v>
      </c>
      <c r="H324" s="317">
        <v>3.3E-3</v>
      </c>
      <c r="I324" s="171">
        <f t="shared" si="38"/>
        <v>72.599999999999994</v>
      </c>
      <c r="J324" s="156">
        <f t="shared" si="39"/>
        <v>0.24444444444444444</v>
      </c>
    </row>
    <row r="325" spans="1:10" x14ac:dyDescent="0.2">
      <c r="A325" s="67">
        <v>5</v>
      </c>
      <c r="B325" s="189">
        <v>117.31333333333333</v>
      </c>
      <c r="C325" s="189">
        <v>117.23666666666666</v>
      </c>
      <c r="D325" s="169">
        <f t="shared" si="35"/>
        <v>140.29310000000001</v>
      </c>
      <c r="E325" s="317">
        <v>1.46E-2</v>
      </c>
      <c r="F325" s="140">
        <f t="shared" si="36"/>
        <v>321.2</v>
      </c>
      <c r="G325" s="170">
        <f t="shared" si="37"/>
        <v>19.713299999999997</v>
      </c>
      <c r="H325" s="317">
        <v>3.3999999999999998E-3</v>
      </c>
      <c r="I325" s="171">
        <f t="shared" si="38"/>
        <v>74.8</v>
      </c>
      <c r="J325" s="156">
        <f t="shared" si="39"/>
        <v>0.23287671232876711</v>
      </c>
    </row>
    <row r="326" spans="1:10" x14ac:dyDescent="0.2">
      <c r="A326" s="67">
        <v>6</v>
      </c>
      <c r="B326" s="189">
        <v>117.39666666666666</v>
      </c>
      <c r="C326" s="189">
        <v>117.23666666666666</v>
      </c>
      <c r="D326" s="169">
        <f t="shared" si="35"/>
        <v>140.3091</v>
      </c>
      <c r="E326" s="317">
        <v>1.6E-2</v>
      </c>
      <c r="F326" s="140">
        <f t="shared" si="36"/>
        <v>352</v>
      </c>
      <c r="G326" s="170">
        <f t="shared" si="37"/>
        <v>19.716699999999996</v>
      </c>
      <c r="H326" s="317">
        <v>3.3999999999999998E-3</v>
      </c>
      <c r="I326" s="171">
        <f t="shared" si="38"/>
        <v>74.8</v>
      </c>
      <c r="J326" s="156">
        <f t="shared" si="39"/>
        <v>0.21249999999999999</v>
      </c>
    </row>
    <row r="327" spans="1:10" x14ac:dyDescent="0.2">
      <c r="A327" s="67">
        <v>7</v>
      </c>
      <c r="B327" s="189">
        <v>116.56</v>
      </c>
      <c r="C327" s="189">
        <v>116.79333333333334</v>
      </c>
      <c r="D327" s="169">
        <f t="shared" si="35"/>
        <v>140.32640000000001</v>
      </c>
      <c r="E327" s="317">
        <v>1.7299999999999999E-2</v>
      </c>
      <c r="F327" s="140">
        <f t="shared" si="36"/>
        <v>380.59999999999997</v>
      </c>
      <c r="G327" s="170">
        <f t="shared" si="37"/>
        <v>19.720499999999994</v>
      </c>
      <c r="H327" s="317">
        <v>3.8E-3</v>
      </c>
      <c r="I327" s="171">
        <f t="shared" si="38"/>
        <v>83.6</v>
      </c>
      <c r="J327" s="156">
        <f t="shared" si="39"/>
        <v>0.21965317919075145</v>
      </c>
    </row>
    <row r="328" spans="1:10" x14ac:dyDescent="0.2">
      <c r="A328" s="67">
        <v>8</v>
      </c>
      <c r="B328" s="189">
        <v>116.93666666666667</v>
      </c>
      <c r="C328" s="189">
        <v>116.99</v>
      </c>
      <c r="D328" s="169">
        <f t="shared" si="35"/>
        <v>140.34360000000001</v>
      </c>
      <c r="E328" s="317">
        <v>1.72E-2</v>
      </c>
      <c r="F328" s="140">
        <f t="shared" si="36"/>
        <v>378.4</v>
      </c>
      <c r="G328" s="170">
        <f t="shared" si="37"/>
        <v>19.724499999999995</v>
      </c>
      <c r="H328" s="317">
        <v>4.0000000000000001E-3</v>
      </c>
      <c r="I328" s="171">
        <f t="shared" si="38"/>
        <v>88</v>
      </c>
      <c r="J328" s="156">
        <f t="shared" si="39"/>
        <v>0.23255813953488375</v>
      </c>
    </row>
    <row r="329" spans="1:10" x14ac:dyDescent="0.2">
      <c r="A329" s="67">
        <v>9</v>
      </c>
      <c r="B329" s="189">
        <v>117.41000000000001</v>
      </c>
      <c r="C329" s="189">
        <v>117.20333333333333</v>
      </c>
      <c r="D329" s="169">
        <f t="shared" si="35"/>
        <v>140.36070000000001</v>
      </c>
      <c r="E329" s="317">
        <v>1.7100000000000001E-2</v>
      </c>
      <c r="F329" s="140">
        <f t="shared" si="36"/>
        <v>376.2</v>
      </c>
      <c r="G329" s="170">
        <f t="shared" si="37"/>
        <v>19.728399999999997</v>
      </c>
      <c r="H329" s="317">
        <v>3.8999999999999998E-3</v>
      </c>
      <c r="I329" s="171">
        <f t="shared" si="38"/>
        <v>85.8</v>
      </c>
      <c r="J329" s="156">
        <f t="shared" si="39"/>
        <v>0.22807017543859648</v>
      </c>
    </row>
    <row r="330" spans="1:10" x14ac:dyDescent="0.2">
      <c r="A330" s="67">
        <v>10</v>
      </c>
      <c r="B330" s="189">
        <v>116.27666666666666</v>
      </c>
      <c r="C330" s="189">
        <v>116.35333333333334</v>
      </c>
      <c r="D330" s="169">
        <f t="shared" si="35"/>
        <v>140.376</v>
      </c>
      <c r="E330" s="317">
        <v>1.5299999999999999E-2</v>
      </c>
      <c r="F330" s="140">
        <f t="shared" si="36"/>
        <v>336.59999999999997</v>
      </c>
      <c r="G330" s="170">
        <f t="shared" si="37"/>
        <v>19.732299999999999</v>
      </c>
      <c r="H330" s="317">
        <v>3.8999999999999998E-3</v>
      </c>
      <c r="I330" s="171">
        <f t="shared" si="38"/>
        <v>85.8</v>
      </c>
      <c r="J330" s="156">
        <f t="shared" si="39"/>
        <v>0.25490196078431376</v>
      </c>
    </row>
    <row r="331" spans="1:10" x14ac:dyDescent="0.2">
      <c r="A331" s="67">
        <v>11</v>
      </c>
      <c r="B331" s="189">
        <v>116.01333333333334</v>
      </c>
      <c r="C331" s="189">
        <v>116.13999999999999</v>
      </c>
      <c r="D331" s="169">
        <f t="shared" si="35"/>
        <v>140.39189999999999</v>
      </c>
      <c r="E331" s="317">
        <v>1.5900000000000001E-2</v>
      </c>
      <c r="F331" s="140">
        <f t="shared" si="36"/>
        <v>349.8</v>
      </c>
      <c r="G331" s="170">
        <f t="shared" si="37"/>
        <v>19.736699999999999</v>
      </c>
      <c r="H331" s="317">
        <v>4.4000000000000003E-3</v>
      </c>
      <c r="I331" s="171">
        <f t="shared" si="38"/>
        <v>96.800000000000011</v>
      </c>
      <c r="J331" s="156">
        <f t="shared" si="39"/>
        <v>0.27672955974842772</v>
      </c>
    </row>
    <row r="332" spans="1:10" x14ac:dyDescent="0.2">
      <c r="A332" s="67">
        <v>12</v>
      </c>
      <c r="B332" s="189">
        <v>116.21666666666668</v>
      </c>
      <c r="C332" s="189">
        <v>116.00666666666666</v>
      </c>
      <c r="D332" s="169">
        <f t="shared" si="35"/>
        <v>140.40779999999998</v>
      </c>
      <c r="E332" s="317">
        <v>1.5900000000000001E-2</v>
      </c>
      <c r="F332" s="140">
        <f t="shared" si="36"/>
        <v>349.8</v>
      </c>
      <c r="G332" s="170">
        <f t="shared" si="37"/>
        <v>19.741099999999999</v>
      </c>
      <c r="H332" s="317">
        <v>4.4000000000000003E-3</v>
      </c>
      <c r="I332" s="171">
        <f t="shared" si="38"/>
        <v>96.800000000000011</v>
      </c>
      <c r="J332" s="156">
        <f t="shared" si="39"/>
        <v>0.27672955974842772</v>
      </c>
    </row>
    <row r="333" spans="1:10" x14ac:dyDescent="0.2">
      <c r="A333" s="67">
        <v>13</v>
      </c>
      <c r="B333" s="189">
        <v>116.64333333333333</v>
      </c>
      <c r="C333" s="189">
        <v>116.85333333333334</v>
      </c>
      <c r="D333" s="169">
        <f t="shared" si="35"/>
        <v>140.42379999999997</v>
      </c>
      <c r="E333" s="317">
        <v>1.6E-2</v>
      </c>
      <c r="F333" s="140">
        <f t="shared" si="36"/>
        <v>352</v>
      </c>
      <c r="G333" s="170">
        <f t="shared" si="37"/>
        <v>19.7453</v>
      </c>
      <c r="H333" s="317">
        <v>4.1999999999999997E-3</v>
      </c>
      <c r="I333" s="171">
        <f t="shared" si="38"/>
        <v>92.399999999999991</v>
      </c>
      <c r="J333" s="156">
        <f t="shared" si="39"/>
        <v>0.26249999999999996</v>
      </c>
    </row>
    <row r="334" spans="1:10" x14ac:dyDescent="0.2">
      <c r="A334" s="67">
        <v>14</v>
      </c>
      <c r="B334" s="189">
        <v>116.34666666666668</v>
      </c>
      <c r="C334" s="189">
        <v>116.63999999999999</v>
      </c>
      <c r="D334" s="169">
        <f t="shared" si="35"/>
        <v>140.43989999999997</v>
      </c>
      <c r="E334" s="317">
        <v>1.61E-2</v>
      </c>
      <c r="F334" s="140">
        <f t="shared" si="36"/>
        <v>354.2</v>
      </c>
      <c r="G334" s="170">
        <f t="shared" si="37"/>
        <v>19.749500000000001</v>
      </c>
      <c r="H334" s="317">
        <v>4.1999999999999997E-3</v>
      </c>
      <c r="I334" s="171">
        <f t="shared" si="38"/>
        <v>92.399999999999991</v>
      </c>
      <c r="J334" s="156">
        <f t="shared" si="39"/>
        <v>0.2608695652173913</v>
      </c>
    </row>
    <row r="335" spans="1:10" x14ac:dyDescent="0.2">
      <c r="A335" s="67">
        <v>15</v>
      </c>
      <c r="B335" s="189">
        <v>116.74000000000001</v>
      </c>
      <c r="C335" s="189">
        <v>116.61333333333333</v>
      </c>
      <c r="D335" s="169">
        <f t="shared" si="35"/>
        <v>140.45679999999996</v>
      </c>
      <c r="E335" s="317">
        <v>1.6899999999999998E-2</v>
      </c>
      <c r="F335" s="140">
        <f t="shared" si="36"/>
        <v>371.79999999999995</v>
      </c>
      <c r="G335" s="170">
        <f t="shared" si="37"/>
        <v>19.753600000000002</v>
      </c>
      <c r="H335" s="317">
        <v>4.1000000000000003E-3</v>
      </c>
      <c r="I335" s="171">
        <f t="shared" si="38"/>
        <v>90.2</v>
      </c>
      <c r="J335" s="156">
        <f t="shared" si="39"/>
        <v>0.24260355029585803</v>
      </c>
    </row>
    <row r="336" spans="1:10" x14ac:dyDescent="0.2">
      <c r="A336" s="67">
        <v>16</v>
      </c>
      <c r="B336" s="189">
        <v>116.17</v>
      </c>
      <c r="C336" s="189">
        <v>116.17999999999999</v>
      </c>
      <c r="D336" s="169">
        <f t="shared" si="35"/>
        <v>140.47419999999997</v>
      </c>
      <c r="E336" s="317">
        <v>1.7399999999999999E-2</v>
      </c>
      <c r="F336" s="140">
        <f t="shared" si="36"/>
        <v>382.79999999999995</v>
      </c>
      <c r="G336" s="170">
        <f t="shared" si="37"/>
        <v>19.758000000000003</v>
      </c>
      <c r="H336" s="317">
        <v>4.4000000000000003E-3</v>
      </c>
      <c r="I336" s="171">
        <f t="shared" si="38"/>
        <v>96.800000000000011</v>
      </c>
      <c r="J336" s="156">
        <f t="shared" si="39"/>
        <v>0.25287356321839088</v>
      </c>
    </row>
    <row r="337" spans="1:10" x14ac:dyDescent="0.2">
      <c r="A337" s="67">
        <v>17</v>
      </c>
      <c r="B337" s="189">
        <v>116.10000000000001</v>
      </c>
      <c r="C337" s="189">
        <v>116.16666666666667</v>
      </c>
      <c r="D337" s="169">
        <f t="shared" si="35"/>
        <v>140.49139999999997</v>
      </c>
      <c r="E337" s="317">
        <v>1.72E-2</v>
      </c>
      <c r="F337" s="140">
        <f t="shared" si="36"/>
        <v>378.4</v>
      </c>
      <c r="G337" s="170">
        <f t="shared" si="37"/>
        <v>19.762000000000004</v>
      </c>
      <c r="H337" s="317">
        <v>4.0000000000000001E-3</v>
      </c>
      <c r="I337" s="171">
        <f t="shared" si="38"/>
        <v>88</v>
      </c>
      <c r="J337" s="156">
        <f t="shared" si="39"/>
        <v>0.23255813953488375</v>
      </c>
    </row>
    <row r="338" spans="1:10" x14ac:dyDescent="0.2">
      <c r="A338" s="67">
        <v>18</v>
      </c>
      <c r="B338" s="189">
        <v>116.68333333333334</v>
      </c>
      <c r="C338" s="189">
        <v>116.60666666666667</v>
      </c>
      <c r="D338" s="169">
        <f t="shared" si="35"/>
        <v>140.50759999999997</v>
      </c>
      <c r="E338" s="317">
        <v>1.6199999999999999E-2</v>
      </c>
      <c r="F338" s="140">
        <f t="shared" si="36"/>
        <v>356.4</v>
      </c>
      <c r="G338" s="170">
        <f t="shared" si="37"/>
        <v>19.765700000000002</v>
      </c>
      <c r="H338" s="317">
        <v>3.7000000000000002E-3</v>
      </c>
      <c r="I338" s="171">
        <f t="shared" si="38"/>
        <v>81.400000000000006</v>
      </c>
      <c r="J338" s="156">
        <f t="shared" si="39"/>
        <v>0.2283950617283951</v>
      </c>
    </row>
    <row r="339" spans="1:10" x14ac:dyDescent="0.2">
      <c r="A339" s="67">
        <v>19</v>
      </c>
      <c r="B339" s="189">
        <v>116.91333333333334</v>
      </c>
      <c r="C339" s="189">
        <v>116.82666666666667</v>
      </c>
      <c r="D339" s="169">
        <f t="shared" si="35"/>
        <v>140.52539999999996</v>
      </c>
      <c r="E339" s="317">
        <v>1.78E-2</v>
      </c>
      <c r="F339" s="140">
        <f t="shared" si="36"/>
        <v>391.6</v>
      </c>
      <c r="G339" s="170">
        <f t="shared" si="37"/>
        <v>19.769200000000001</v>
      </c>
      <c r="H339" s="317">
        <v>3.5000000000000001E-3</v>
      </c>
      <c r="I339" s="171">
        <f t="shared" si="38"/>
        <v>77</v>
      </c>
      <c r="J339" s="156">
        <f t="shared" si="39"/>
        <v>0.19662921348314605</v>
      </c>
    </row>
    <row r="340" spans="1:10" x14ac:dyDescent="0.2">
      <c r="A340" s="67">
        <v>20</v>
      </c>
      <c r="B340" s="189">
        <v>117.63</v>
      </c>
      <c r="C340" s="189">
        <v>117.48000000000002</v>
      </c>
      <c r="D340" s="169">
        <f t="shared" si="35"/>
        <v>140.54079999999996</v>
      </c>
      <c r="E340" s="317">
        <v>1.54E-2</v>
      </c>
      <c r="F340" s="140">
        <f t="shared" si="36"/>
        <v>338.8</v>
      </c>
      <c r="G340" s="170">
        <f t="shared" si="37"/>
        <v>19.772600000000001</v>
      </c>
      <c r="H340" s="317">
        <v>3.3999999999999998E-3</v>
      </c>
      <c r="I340" s="171">
        <f t="shared" si="38"/>
        <v>74.8</v>
      </c>
      <c r="J340" s="156">
        <f t="shared" si="39"/>
        <v>0.22077922077922077</v>
      </c>
    </row>
    <row r="341" spans="1:10" x14ac:dyDescent="0.2">
      <c r="A341" s="67">
        <v>21</v>
      </c>
      <c r="B341" s="189">
        <v>117.52</v>
      </c>
      <c r="C341" s="189">
        <v>117.25666666666666</v>
      </c>
      <c r="D341" s="169">
        <f t="shared" si="35"/>
        <v>140.55379999999997</v>
      </c>
      <c r="E341" s="317">
        <v>1.2999999999999999E-2</v>
      </c>
      <c r="F341" s="140">
        <f t="shared" si="36"/>
        <v>286</v>
      </c>
      <c r="G341" s="170">
        <f t="shared" si="37"/>
        <v>19.7758</v>
      </c>
      <c r="H341" s="317">
        <v>3.2000000000000002E-3</v>
      </c>
      <c r="I341" s="171">
        <f t="shared" si="38"/>
        <v>70.400000000000006</v>
      </c>
      <c r="J341" s="156">
        <f t="shared" si="39"/>
        <v>0.24615384615384617</v>
      </c>
    </row>
    <row r="342" spans="1:10" x14ac:dyDescent="0.2">
      <c r="A342" s="67">
        <v>22</v>
      </c>
      <c r="B342" s="189">
        <v>117.29333333333334</v>
      </c>
      <c r="C342" s="189">
        <v>117.32</v>
      </c>
      <c r="D342" s="169">
        <f t="shared" si="35"/>
        <v>140.56549999999996</v>
      </c>
      <c r="E342" s="317">
        <v>1.17E-2</v>
      </c>
      <c r="F342" s="140">
        <f t="shared" si="36"/>
        <v>257.40000000000003</v>
      </c>
      <c r="G342" s="170">
        <f t="shared" si="37"/>
        <v>19.7788</v>
      </c>
      <c r="H342" s="317">
        <v>3.0000000000000001E-3</v>
      </c>
      <c r="I342" s="171">
        <f t="shared" si="38"/>
        <v>66</v>
      </c>
      <c r="J342" s="156">
        <f t="shared" si="39"/>
        <v>0.25641025641025639</v>
      </c>
    </row>
    <row r="343" spans="1:10" x14ac:dyDescent="0.2">
      <c r="A343" s="67">
        <v>23</v>
      </c>
      <c r="B343" s="189">
        <v>117.50666666666666</v>
      </c>
      <c r="C343" s="189">
        <v>117.32</v>
      </c>
      <c r="D343" s="169">
        <f t="shared" si="35"/>
        <v>140.57669999999996</v>
      </c>
      <c r="E343" s="317">
        <v>1.12E-2</v>
      </c>
      <c r="F343" s="140">
        <f t="shared" si="36"/>
        <v>246.4</v>
      </c>
      <c r="G343" s="170">
        <f t="shared" si="37"/>
        <v>19.7819</v>
      </c>
      <c r="H343" s="317">
        <v>3.0999999999999999E-3</v>
      </c>
      <c r="I343" s="171">
        <f t="shared" si="38"/>
        <v>68.2</v>
      </c>
      <c r="J343" s="156">
        <f t="shared" si="39"/>
        <v>0.2767857142857143</v>
      </c>
    </row>
    <row r="344" spans="1:10" ht="13.5" thickBot="1" x14ac:dyDescent="0.25">
      <c r="A344" s="75">
        <v>24</v>
      </c>
      <c r="B344" s="189">
        <v>117.34333333333332</v>
      </c>
      <c r="C344" s="189">
        <v>117.32</v>
      </c>
      <c r="D344" s="172">
        <f t="shared" si="35"/>
        <v>140.58769999999996</v>
      </c>
      <c r="E344" s="317">
        <v>1.0999999999999999E-2</v>
      </c>
      <c r="F344" s="140">
        <f t="shared" si="36"/>
        <v>242</v>
      </c>
      <c r="G344" s="174">
        <f t="shared" si="37"/>
        <v>19.7849</v>
      </c>
      <c r="H344" s="317">
        <v>3.0000000000000001E-3</v>
      </c>
      <c r="I344" s="171">
        <f t="shared" si="38"/>
        <v>66</v>
      </c>
      <c r="J344" s="160">
        <f t="shared" si="39"/>
        <v>0.27272727272727271</v>
      </c>
    </row>
    <row r="345" spans="1:10" ht="13.5" thickBot="1" x14ac:dyDescent="0.25">
      <c r="A345" s="77" t="s">
        <v>21</v>
      </c>
      <c r="B345" s="77" t="s">
        <v>20</v>
      </c>
      <c r="C345" s="77" t="s">
        <v>20</v>
      </c>
      <c r="D345" s="101" t="s">
        <v>20</v>
      </c>
      <c r="E345" s="78">
        <f>SUM(E321:E344)</f>
        <v>0.35389999999999999</v>
      </c>
      <c r="F345" s="102">
        <f>SUM(F321:F344)</f>
        <v>7785.7999999999993</v>
      </c>
      <c r="G345" s="77" t="s">
        <v>20</v>
      </c>
      <c r="H345" s="130">
        <f>SUM(H321:H344)</f>
        <v>8.8600000000000012E-2</v>
      </c>
      <c r="I345" s="81">
        <f>SUM(I321:I344)</f>
        <v>1949.2000000000003</v>
      </c>
      <c r="J345" s="103">
        <f>I345/F345</f>
        <v>0.25035320712065562</v>
      </c>
    </row>
    <row r="346" spans="1:10" x14ac:dyDescent="0.2">
      <c r="A346" s="176"/>
      <c r="B346" s="176"/>
      <c r="C346" s="176"/>
      <c r="D346" s="176"/>
      <c r="E346" s="177"/>
      <c r="F346" s="178"/>
      <c r="G346" s="176"/>
      <c r="H346" s="177"/>
      <c r="I346" s="178"/>
      <c r="J346" s="179"/>
    </row>
    <row r="347" spans="1:10" x14ac:dyDescent="0.2">
      <c r="A347" s="306" t="s">
        <v>37</v>
      </c>
      <c r="B347" s="307"/>
      <c r="C347" s="307"/>
      <c r="D347" s="307"/>
      <c r="E347" s="307"/>
      <c r="F347" s="307"/>
      <c r="G347" s="307"/>
      <c r="H347" s="307"/>
      <c r="I347" s="307"/>
      <c r="J347" s="4"/>
    </row>
    <row r="348" spans="1:10" x14ac:dyDescent="0.2">
      <c r="A348" s="403" t="s">
        <v>0</v>
      </c>
      <c r="B348" s="403"/>
      <c r="C348" s="403"/>
      <c r="D348" s="307"/>
      <c r="E348" s="307"/>
      <c r="F348" s="469" t="s">
        <v>38</v>
      </c>
      <c r="G348" s="469"/>
      <c r="H348" s="469"/>
      <c r="I348" s="469"/>
      <c r="J348" s="4"/>
    </row>
    <row r="349" spans="1:10" x14ac:dyDescent="0.2">
      <c r="A349" s="307"/>
      <c r="B349" s="307"/>
      <c r="C349" s="307"/>
      <c r="D349" s="307"/>
      <c r="E349" s="307"/>
      <c r="F349" s="403" t="s">
        <v>2</v>
      </c>
      <c r="G349" s="403"/>
      <c r="H349" s="403"/>
      <c r="I349" s="403"/>
      <c r="J349" s="4"/>
    </row>
    <row r="350" spans="1:10" x14ac:dyDescent="0.2">
      <c r="A350" s="308" t="s">
        <v>122</v>
      </c>
      <c r="B350" s="308"/>
      <c r="C350" s="308"/>
      <c r="D350" s="308"/>
      <c r="E350" s="307"/>
      <c r="F350" s="469" t="s">
        <v>39</v>
      </c>
      <c r="G350" s="469"/>
      <c r="H350" s="469"/>
      <c r="I350" s="469"/>
      <c r="J350" s="4"/>
    </row>
    <row r="351" spans="1:10" x14ac:dyDescent="0.2">
      <c r="A351" s="307"/>
      <c r="B351" s="307"/>
      <c r="C351" s="307"/>
      <c r="D351" s="307"/>
      <c r="E351" s="307"/>
      <c r="F351" s="403" t="s">
        <v>4</v>
      </c>
      <c r="G351" s="403"/>
      <c r="H351" s="403"/>
      <c r="I351" s="403"/>
      <c r="J351" s="4"/>
    </row>
    <row r="352" spans="1:10" x14ac:dyDescent="0.2">
      <c r="A352" s="307"/>
      <c r="B352" s="307"/>
      <c r="C352" s="307"/>
      <c r="D352" s="307"/>
      <c r="E352" s="307"/>
      <c r="F352" s="307" t="s">
        <v>5</v>
      </c>
      <c r="G352" s="307"/>
      <c r="H352" s="307"/>
      <c r="I352" s="307"/>
      <c r="J352" s="4"/>
    </row>
    <row r="353" spans="1:10" x14ac:dyDescent="0.2">
      <c r="A353" s="307"/>
      <c r="B353" s="307"/>
      <c r="C353" s="307"/>
      <c r="D353" s="307"/>
      <c r="E353" s="307"/>
      <c r="F353" s="403" t="s">
        <v>6</v>
      </c>
      <c r="G353" s="403"/>
      <c r="H353" s="403"/>
      <c r="I353" s="403"/>
      <c r="J353" s="4"/>
    </row>
    <row r="354" spans="1:10" x14ac:dyDescent="0.2">
      <c r="A354" s="4"/>
      <c r="B354" s="4"/>
      <c r="C354" s="4"/>
      <c r="D354" s="4"/>
      <c r="E354" s="4"/>
      <c r="F354" s="345"/>
      <c r="G354" s="345"/>
      <c r="H354" s="345"/>
      <c r="I354" s="345"/>
      <c r="J354" s="4"/>
    </row>
    <row r="355" spans="1:10" x14ac:dyDescent="0.2">
      <c r="A355" s="4"/>
      <c r="B355" s="4"/>
      <c r="C355" s="4"/>
      <c r="D355" s="403" t="s">
        <v>7</v>
      </c>
      <c r="E355" s="403"/>
      <c r="F355" s="403"/>
      <c r="G355" s="403"/>
      <c r="H355" s="4"/>
      <c r="I355" s="4"/>
      <c r="J355" s="4"/>
    </row>
    <row r="356" spans="1:10" x14ac:dyDescent="0.2">
      <c r="A356" s="404" t="s">
        <v>40</v>
      </c>
      <c r="B356" s="404"/>
      <c r="C356" s="404"/>
      <c r="D356" s="404"/>
      <c r="E356" s="404"/>
      <c r="F356" s="404"/>
      <c r="G356" s="404"/>
      <c r="H356" s="404"/>
      <c r="I356" s="404"/>
      <c r="J356" s="404"/>
    </row>
    <row r="357" spans="1:10" x14ac:dyDescent="0.2">
      <c r="A357" s="404" t="s">
        <v>41</v>
      </c>
      <c r="B357" s="404"/>
      <c r="C357" s="404"/>
      <c r="D357" s="404"/>
      <c r="E357" s="404"/>
      <c r="F357" s="404"/>
      <c r="G357" s="404"/>
      <c r="H357" s="404"/>
      <c r="I357" s="404"/>
      <c r="J357" s="404"/>
    </row>
    <row r="358" spans="1:10" ht="13.5" thickBo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3.5" thickBot="1" x14ac:dyDescent="0.25">
      <c r="A359" s="405" t="s">
        <v>42</v>
      </c>
      <c r="B359" s="412" t="s">
        <v>10</v>
      </c>
      <c r="C359" s="409"/>
      <c r="D359" s="412" t="s">
        <v>43</v>
      </c>
      <c r="E359" s="408"/>
      <c r="F359" s="409"/>
      <c r="G359" s="412" t="s">
        <v>44</v>
      </c>
      <c r="H359" s="408"/>
      <c r="I359" s="409"/>
      <c r="J359" s="405" t="s">
        <v>13</v>
      </c>
    </row>
    <row r="360" spans="1:10" ht="13.5" thickBot="1" x14ac:dyDescent="0.25">
      <c r="A360" s="406"/>
      <c r="B360" s="470"/>
      <c r="C360" s="471"/>
      <c r="D360" s="5" t="s">
        <v>45</v>
      </c>
      <c r="E360" s="472">
        <v>20000</v>
      </c>
      <c r="F360" s="473"/>
      <c r="G360" s="5" t="s">
        <v>46</v>
      </c>
      <c r="H360" s="472">
        <v>20000</v>
      </c>
      <c r="I360" s="473"/>
      <c r="J360" s="406"/>
    </row>
    <row r="361" spans="1:10" x14ac:dyDescent="0.2">
      <c r="A361" s="406"/>
      <c r="B361" s="412" t="s">
        <v>15</v>
      </c>
      <c r="C361" s="405" t="s">
        <v>16</v>
      </c>
      <c r="D361" s="405" t="s">
        <v>47</v>
      </c>
      <c r="E361" s="405" t="s">
        <v>48</v>
      </c>
      <c r="F361" s="409" t="s">
        <v>49</v>
      </c>
      <c r="G361" s="405" t="s">
        <v>47</v>
      </c>
      <c r="H361" s="405" t="s">
        <v>48</v>
      </c>
      <c r="I361" s="405" t="s">
        <v>49</v>
      </c>
      <c r="J361" s="406"/>
    </row>
    <row r="362" spans="1:10" ht="13.5" thickBot="1" x14ac:dyDescent="0.25">
      <c r="A362" s="407"/>
      <c r="B362" s="416"/>
      <c r="C362" s="407"/>
      <c r="D362" s="407"/>
      <c r="E362" s="407"/>
      <c r="F362" s="411"/>
      <c r="G362" s="407"/>
      <c r="H362" s="407"/>
      <c r="I362" s="407"/>
      <c r="J362" s="407"/>
    </row>
    <row r="363" spans="1:10" x14ac:dyDescent="0.2">
      <c r="A363" s="6">
        <v>0</v>
      </c>
      <c r="B363" s="7">
        <v>10.5</v>
      </c>
      <c r="C363" s="8"/>
      <c r="D363" s="29">
        <v>4687.4615000000003</v>
      </c>
      <c r="E363" s="9" t="s">
        <v>20</v>
      </c>
      <c r="F363" s="10" t="s">
        <v>20</v>
      </c>
      <c r="G363" s="29">
        <v>2956.5619999999999</v>
      </c>
      <c r="H363" s="9" t="s">
        <v>20</v>
      </c>
      <c r="I363" s="10" t="s">
        <v>20</v>
      </c>
      <c r="J363" s="6" t="s">
        <v>20</v>
      </c>
    </row>
    <row r="364" spans="1:10" x14ac:dyDescent="0.2">
      <c r="A364" s="11">
        <v>1</v>
      </c>
      <c r="B364" s="7">
        <v>10.5</v>
      </c>
      <c r="C364" s="12"/>
      <c r="D364" s="29">
        <v>4687.4791999999998</v>
      </c>
      <c r="E364" s="30">
        <f>(D364-D363)</f>
        <v>1.7699999999422289E-2</v>
      </c>
      <c r="F364" s="31">
        <f>E364*E360</f>
        <v>353.99999998844578</v>
      </c>
      <c r="G364" s="29">
        <v>2956.585</v>
      </c>
      <c r="H364" s="30">
        <f>G364-G363</f>
        <v>2.3000000000138243E-2</v>
      </c>
      <c r="I364" s="13">
        <f>H364*H360</f>
        <v>460.00000000276486</v>
      </c>
      <c r="J364" s="32">
        <f>IF(E364=0,0,I364/F364)</f>
        <v>1.2994350282988103</v>
      </c>
    </row>
    <row r="365" spans="1:10" x14ac:dyDescent="0.2">
      <c r="A365" s="11">
        <v>2</v>
      </c>
      <c r="B365" s="7">
        <v>10.5</v>
      </c>
      <c r="C365" s="13"/>
      <c r="D365" s="29">
        <v>4687.4994999999999</v>
      </c>
      <c r="E365" s="30">
        <f t="shared" ref="E365:E387" si="40">(D365-D364)</f>
        <v>2.0300000000133878E-2</v>
      </c>
      <c r="F365" s="31">
        <f>E365*E360</f>
        <v>406.00000000267755</v>
      </c>
      <c r="G365" s="29">
        <v>2956.6078000000002</v>
      </c>
      <c r="H365" s="30">
        <f t="shared" ref="H365:H387" si="41">G365-G364</f>
        <v>2.2800000000188447E-2</v>
      </c>
      <c r="I365" s="13">
        <f>H365*H360</f>
        <v>456.00000000376895</v>
      </c>
      <c r="J365" s="32">
        <f t="shared" ref="J365:J387" si="42">IF(E365=0,0,I365/F365)</f>
        <v>1.1231527093614819</v>
      </c>
    </row>
    <row r="366" spans="1:10" x14ac:dyDescent="0.2">
      <c r="A366" s="11">
        <v>3</v>
      </c>
      <c r="B366" s="7">
        <v>10.4</v>
      </c>
      <c r="C366" s="13"/>
      <c r="D366" s="29">
        <v>4687.5254999999997</v>
      </c>
      <c r="E366" s="30">
        <f t="shared" si="40"/>
        <v>2.5999999999839929E-2</v>
      </c>
      <c r="F366" s="31">
        <f>E366*E360</f>
        <v>519.99999999679858</v>
      </c>
      <c r="G366" s="29">
        <v>2956.6288</v>
      </c>
      <c r="H366" s="30">
        <f t="shared" si="41"/>
        <v>2.099999999973079E-2</v>
      </c>
      <c r="I366" s="13">
        <f>H366*H360</f>
        <v>419.99999999461579</v>
      </c>
      <c r="J366" s="32">
        <f t="shared" si="42"/>
        <v>0.80769230768692601</v>
      </c>
    </row>
    <row r="367" spans="1:10" x14ac:dyDescent="0.2">
      <c r="A367" s="11">
        <v>4</v>
      </c>
      <c r="B367" s="7">
        <v>10.4</v>
      </c>
      <c r="C367" s="12"/>
      <c r="D367" s="29">
        <v>4687.5541999999996</v>
      </c>
      <c r="E367" s="30">
        <f t="shared" si="40"/>
        <v>2.8699999999844295E-2</v>
      </c>
      <c r="F367" s="31">
        <f>E367*E360</f>
        <v>573.99999999688589</v>
      </c>
      <c r="G367" s="29">
        <v>2956.6505999999999</v>
      </c>
      <c r="H367" s="30">
        <f t="shared" si="41"/>
        <v>2.179999999998472E-2</v>
      </c>
      <c r="I367" s="13">
        <f>H367*H360</f>
        <v>435.99999999969441</v>
      </c>
      <c r="J367" s="32">
        <f t="shared" si="42"/>
        <v>0.7595818815366896</v>
      </c>
    </row>
    <row r="368" spans="1:10" x14ac:dyDescent="0.2">
      <c r="A368" s="11">
        <v>5</v>
      </c>
      <c r="B368" s="7">
        <v>10.5</v>
      </c>
      <c r="C368" s="13"/>
      <c r="D368" s="29">
        <v>4687.5856000000003</v>
      </c>
      <c r="E368" s="30">
        <f t="shared" si="40"/>
        <v>3.1400000000758155E-2</v>
      </c>
      <c r="F368" s="31">
        <f>E368*E360</f>
        <v>628.0000000151631</v>
      </c>
      <c r="G368" s="29">
        <v>2956.6745999999998</v>
      </c>
      <c r="H368" s="30">
        <f t="shared" si="41"/>
        <v>2.3999999999887223E-2</v>
      </c>
      <c r="I368" s="13">
        <f>H368*H360</f>
        <v>479.99999999774445</v>
      </c>
      <c r="J368" s="32">
        <f t="shared" si="42"/>
        <v>0.76433121016903638</v>
      </c>
    </row>
    <row r="369" spans="1:10" x14ac:dyDescent="0.2">
      <c r="A369" s="11">
        <v>6</v>
      </c>
      <c r="B369" s="7">
        <v>10.5</v>
      </c>
      <c r="C369" s="13"/>
      <c r="D369" s="29">
        <v>4687.6198999999997</v>
      </c>
      <c r="E369" s="30">
        <f t="shared" si="40"/>
        <v>3.4299999999348074E-2</v>
      </c>
      <c r="F369" s="31">
        <f>E369*E360</f>
        <v>685.99999998696148</v>
      </c>
      <c r="G369" s="29">
        <v>2956.701</v>
      </c>
      <c r="H369" s="30">
        <f t="shared" si="41"/>
        <v>2.6400000000194268E-2</v>
      </c>
      <c r="I369" s="13">
        <f>H369*H360</f>
        <v>528.00000000388536</v>
      </c>
      <c r="J369" s="32">
        <f t="shared" si="42"/>
        <v>0.76967930031183796</v>
      </c>
    </row>
    <row r="370" spans="1:10" x14ac:dyDescent="0.2">
      <c r="A370" s="11">
        <v>7</v>
      </c>
      <c r="B370" s="7">
        <v>10.6</v>
      </c>
      <c r="C370" s="13"/>
      <c r="D370" s="29">
        <v>4687.6521000000002</v>
      </c>
      <c r="E370" s="30">
        <f t="shared" si="40"/>
        <v>3.2200000000557338E-2</v>
      </c>
      <c r="F370" s="31">
        <f>E370*E360</f>
        <v>644.00000001114677</v>
      </c>
      <c r="G370" s="29">
        <v>2956.7257</v>
      </c>
      <c r="H370" s="30">
        <f t="shared" si="41"/>
        <v>2.4699999999938882E-2</v>
      </c>
      <c r="I370" s="13">
        <f>H370*H360</f>
        <v>493.99999999877764</v>
      </c>
      <c r="J370" s="32">
        <f t="shared" si="42"/>
        <v>0.76708074532643966</v>
      </c>
    </row>
    <row r="371" spans="1:10" x14ac:dyDescent="0.2">
      <c r="A371" s="11">
        <v>8</v>
      </c>
      <c r="B371" s="7">
        <v>10.6</v>
      </c>
      <c r="C371" s="13"/>
      <c r="D371" s="29">
        <v>4687.6831000000002</v>
      </c>
      <c r="E371" s="30">
        <f t="shared" si="40"/>
        <v>3.0999999999949068E-2</v>
      </c>
      <c r="F371" s="31">
        <f>E371*E360</f>
        <v>619.99999999898137</v>
      </c>
      <c r="G371" s="29">
        <v>2956.7530000000002</v>
      </c>
      <c r="H371" s="30">
        <f t="shared" si="41"/>
        <v>2.7300000000195723E-2</v>
      </c>
      <c r="I371" s="13">
        <f>H371*H360</f>
        <v>546.00000000391447</v>
      </c>
      <c r="J371" s="32">
        <f t="shared" si="42"/>
        <v>0.88064516129808312</v>
      </c>
    </row>
    <row r="372" spans="1:10" x14ac:dyDescent="0.2">
      <c r="A372" s="11">
        <v>9</v>
      </c>
      <c r="B372" s="7">
        <v>10.5</v>
      </c>
      <c r="C372" s="13"/>
      <c r="D372" s="29">
        <v>4687.7132000000001</v>
      </c>
      <c r="E372" s="30">
        <f t="shared" si="40"/>
        <v>3.0099999999947613E-2</v>
      </c>
      <c r="F372" s="31">
        <f>E372*E360</f>
        <v>601.99999999895226</v>
      </c>
      <c r="G372" s="29">
        <v>2956.7764000000002</v>
      </c>
      <c r="H372" s="30">
        <f t="shared" si="41"/>
        <v>2.3400000000037835E-2</v>
      </c>
      <c r="I372" s="13">
        <f>H372*H360</f>
        <v>468.0000000007567</v>
      </c>
      <c r="J372" s="32">
        <f t="shared" si="42"/>
        <v>0.77740863787636416</v>
      </c>
    </row>
    <row r="373" spans="1:10" x14ac:dyDescent="0.2">
      <c r="A373" s="11">
        <v>10</v>
      </c>
      <c r="B373" s="7">
        <v>10.5</v>
      </c>
      <c r="C373" s="12"/>
      <c r="D373" s="29">
        <v>4687.7424000000001</v>
      </c>
      <c r="E373" s="30">
        <f t="shared" si="40"/>
        <v>2.9199999999946158E-2</v>
      </c>
      <c r="F373" s="31">
        <f>E373*E360</f>
        <v>583.99999999892316</v>
      </c>
      <c r="G373" s="29">
        <v>2956.8031000000001</v>
      </c>
      <c r="H373" s="30">
        <f t="shared" si="41"/>
        <v>2.6699999999891588E-2</v>
      </c>
      <c r="I373" s="13">
        <f>H373*H360</f>
        <v>533.99999999783176</v>
      </c>
      <c r="J373" s="32">
        <f t="shared" si="42"/>
        <v>0.9143835616418089</v>
      </c>
    </row>
    <row r="374" spans="1:10" x14ac:dyDescent="0.2">
      <c r="A374" s="11">
        <v>11</v>
      </c>
      <c r="B374" s="14">
        <v>10.5</v>
      </c>
      <c r="C374" s="12"/>
      <c r="D374" s="29">
        <v>4687.7707</v>
      </c>
      <c r="E374" s="30">
        <f t="shared" si="40"/>
        <v>2.8299999999944703E-2</v>
      </c>
      <c r="F374" s="31">
        <f>E374*E360</f>
        <v>565.99999999889405</v>
      </c>
      <c r="G374" s="29">
        <v>2956.8294999999998</v>
      </c>
      <c r="H374" s="30">
        <f t="shared" si="41"/>
        <v>2.6399999999739521E-2</v>
      </c>
      <c r="I374" s="13">
        <f>H374*H360</f>
        <v>527.99999999479041</v>
      </c>
      <c r="J374" s="32">
        <f t="shared" si="42"/>
        <v>0.93286219080533939</v>
      </c>
    </row>
    <row r="375" spans="1:10" x14ac:dyDescent="0.2">
      <c r="A375" s="11">
        <v>12</v>
      </c>
      <c r="B375" s="14">
        <v>10.5</v>
      </c>
      <c r="C375" s="12"/>
      <c r="D375" s="29">
        <v>4687.7995000000001</v>
      </c>
      <c r="E375" s="30">
        <f t="shared" si="40"/>
        <v>2.8800000000046566E-2</v>
      </c>
      <c r="F375" s="31">
        <f>E375*E360</f>
        <v>576.00000000093132</v>
      </c>
      <c r="G375" s="29">
        <v>2956.8548999999998</v>
      </c>
      <c r="H375" s="30">
        <f t="shared" si="41"/>
        <v>2.5399999999990541E-2</v>
      </c>
      <c r="I375" s="13">
        <f>H375*H360</f>
        <v>507.99999999981083</v>
      </c>
      <c r="J375" s="32">
        <f t="shared" si="42"/>
        <v>0.88194444444269005</v>
      </c>
    </row>
    <row r="376" spans="1:10" x14ac:dyDescent="0.2">
      <c r="A376" s="11">
        <v>13</v>
      </c>
      <c r="B376" s="7">
        <v>10.5</v>
      </c>
      <c r="C376" s="12"/>
      <c r="D376" s="29">
        <v>4687.8285999999998</v>
      </c>
      <c r="E376" s="30">
        <f t="shared" si="40"/>
        <v>2.9099999999743886E-2</v>
      </c>
      <c r="F376" s="31">
        <f>E376*E360</f>
        <v>581.99999999487773</v>
      </c>
      <c r="G376" s="29">
        <v>2956.8811999999998</v>
      </c>
      <c r="H376" s="30">
        <f t="shared" si="41"/>
        <v>2.6299999999991996E-2</v>
      </c>
      <c r="I376" s="13">
        <f>H376*H360</f>
        <v>525.99999999983993</v>
      </c>
      <c r="J376" s="32">
        <f t="shared" si="42"/>
        <v>0.90378006873620165</v>
      </c>
    </row>
    <row r="377" spans="1:10" x14ac:dyDescent="0.2">
      <c r="A377" s="11">
        <v>14</v>
      </c>
      <c r="B377" s="14">
        <v>10.5</v>
      </c>
      <c r="C377" s="12"/>
      <c r="D377" s="29">
        <v>4687.8573999999999</v>
      </c>
      <c r="E377" s="30">
        <f t="shared" si="40"/>
        <v>2.8800000000046566E-2</v>
      </c>
      <c r="F377" s="31">
        <f>E377*E360</f>
        <v>576.00000000093132</v>
      </c>
      <c r="G377" s="29">
        <v>2956.9056999999998</v>
      </c>
      <c r="H377" s="30">
        <f t="shared" si="41"/>
        <v>2.4499999999989086E-2</v>
      </c>
      <c r="I377" s="13">
        <f>H377*H360</f>
        <v>489.99999999978172</v>
      </c>
      <c r="J377" s="32">
        <f t="shared" si="42"/>
        <v>0.85069444444269005</v>
      </c>
    </row>
    <row r="378" spans="1:10" x14ac:dyDescent="0.2">
      <c r="A378" s="11">
        <v>15</v>
      </c>
      <c r="B378" s="14">
        <v>10.6</v>
      </c>
      <c r="C378" s="12"/>
      <c r="D378" s="29">
        <v>4687.8873999999996</v>
      </c>
      <c r="E378" s="30">
        <f t="shared" si="40"/>
        <v>2.9999999999745341E-2</v>
      </c>
      <c r="F378" s="31">
        <f>E378*E360</f>
        <v>599.99999999490683</v>
      </c>
      <c r="G378" s="29">
        <v>2956.9306999999999</v>
      </c>
      <c r="H378" s="30">
        <f t="shared" si="41"/>
        <v>2.5000000000090949E-2</v>
      </c>
      <c r="I378" s="13">
        <f>H378*H360</f>
        <v>500.00000000181899</v>
      </c>
      <c r="J378" s="32">
        <f t="shared" si="42"/>
        <v>0.83333333334343884</v>
      </c>
    </row>
    <row r="379" spans="1:10" x14ac:dyDescent="0.2">
      <c r="A379" s="11">
        <v>16</v>
      </c>
      <c r="B379" s="7">
        <v>10.6</v>
      </c>
      <c r="C379" s="13"/>
      <c r="D379" s="29">
        <v>4687.9183000000003</v>
      </c>
      <c r="E379" s="30">
        <f t="shared" si="40"/>
        <v>3.0900000000656291E-2</v>
      </c>
      <c r="F379" s="31">
        <f>E379*E360</f>
        <v>618.00000001312583</v>
      </c>
      <c r="G379" s="29">
        <v>2956.9553999999998</v>
      </c>
      <c r="H379" s="30">
        <f t="shared" si="41"/>
        <v>2.4699999999938882E-2</v>
      </c>
      <c r="I379" s="13">
        <f>H379*H360</f>
        <v>493.99999999877764</v>
      </c>
      <c r="J379" s="32">
        <f t="shared" si="42"/>
        <v>0.79935275079010593</v>
      </c>
    </row>
    <row r="380" spans="1:10" x14ac:dyDescent="0.2">
      <c r="A380" s="11">
        <v>17</v>
      </c>
      <c r="B380" s="7">
        <v>10.5</v>
      </c>
      <c r="C380" s="13"/>
      <c r="D380" s="29">
        <v>4687.9512000000004</v>
      </c>
      <c r="E380" s="30">
        <f t="shared" si="40"/>
        <v>3.290000000015425E-2</v>
      </c>
      <c r="F380" s="31">
        <f>E380*E360</f>
        <v>658.00000000308501</v>
      </c>
      <c r="G380" s="29">
        <v>2956.9785000000002</v>
      </c>
      <c r="H380" s="30">
        <f t="shared" si="41"/>
        <v>2.3100000000340515E-2</v>
      </c>
      <c r="I380" s="13">
        <f>H380*H360</f>
        <v>462.0000000068103</v>
      </c>
      <c r="J380" s="32">
        <f t="shared" si="42"/>
        <v>0.70212765958152623</v>
      </c>
    </row>
    <row r="381" spans="1:10" x14ac:dyDescent="0.2">
      <c r="A381" s="11">
        <v>18</v>
      </c>
      <c r="B381" s="7">
        <v>10.5</v>
      </c>
      <c r="C381" s="12"/>
      <c r="D381" s="29">
        <v>4687.9844000000003</v>
      </c>
      <c r="E381" s="30">
        <f t="shared" si="40"/>
        <v>3.319999999985157E-2</v>
      </c>
      <c r="F381" s="31">
        <f>E381*E360</f>
        <v>663.99999999703141</v>
      </c>
      <c r="G381" s="29">
        <v>2957.002</v>
      </c>
      <c r="H381" s="30">
        <f t="shared" si="41"/>
        <v>2.3499999999785359E-2</v>
      </c>
      <c r="I381" s="13">
        <f>H381*H360</f>
        <v>469.99999999570719</v>
      </c>
      <c r="J381" s="32">
        <f t="shared" si="42"/>
        <v>0.70783132529790427</v>
      </c>
    </row>
    <row r="382" spans="1:10" x14ac:dyDescent="0.2">
      <c r="A382" s="11">
        <v>19</v>
      </c>
      <c r="B382" s="7">
        <v>10.5</v>
      </c>
      <c r="C382" s="13"/>
      <c r="D382" s="29">
        <v>4688.0159999999996</v>
      </c>
      <c r="E382" s="30">
        <f t="shared" si="40"/>
        <v>3.1599999999343709E-2</v>
      </c>
      <c r="F382" s="31">
        <f>E382*E360</f>
        <v>631.99999998687417</v>
      </c>
      <c r="G382" s="29">
        <v>2957.0243999999998</v>
      </c>
      <c r="H382" s="30">
        <f t="shared" si="41"/>
        <v>2.2399999999834108E-2</v>
      </c>
      <c r="I382" s="13">
        <f>H382*H360</f>
        <v>447.99999999668216</v>
      </c>
      <c r="J382" s="32">
        <f t="shared" si="42"/>
        <v>0.70886075950314331</v>
      </c>
    </row>
    <row r="383" spans="1:10" x14ac:dyDescent="0.2">
      <c r="A383" s="11">
        <v>20</v>
      </c>
      <c r="B383" s="7">
        <v>10.6</v>
      </c>
      <c r="C383" s="13"/>
      <c r="D383" s="29">
        <v>4688.0419000000002</v>
      </c>
      <c r="E383" s="30">
        <f t="shared" si="40"/>
        <v>2.5900000000547152E-2</v>
      </c>
      <c r="F383" s="31">
        <f>E383*E360</f>
        <v>518.00000001094304</v>
      </c>
      <c r="G383" s="29">
        <v>2957.0466000000001</v>
      </c>
      <c r="H383" s="30">
        <f t="shared" si="41"/>
        <v>2.220000000033906E-2</v>
      </c>
      <c r="I383" s="13">
        <f>H383*H360</f>
        <v>444.00000000678119</v>
      </c>
      <c r="J383" s="32">
        <f t="shared" si="42"/>
        <v>0.85714285713784066</v>
      </c>
    </row>
    <row r="384" spans="1:10" x14ac:dyDescent="0.2">
      <c r="A384" s="11">
        <v>21</v>
      </c>
      <c r="B384" s="7">
        <v>10.6</v>
      </c>
      <c r="C384" s="13"/>
      <c r="D384" s="29">
        <v>4688.0635000000002</v>
      </c>
      <c r="E384" s="30">
        <f t="shared" si="40"/>
        <v>2.1600000000034925E-2</v>
      </c>
      <c r="F384" s="31">
        <f>E384*E360</f>
        <v>432.00000000069849</v>
      </c>
      <c r="G384" s="29">
        <v>2957.0691000000002</v>
      </c>
      <c r="H384" s="30">
        <f t="shared" si="41"/>
        <v>2.250000000003638E-2</v>
      </c>
      <c r="I384" s="13">
        <f>H384*H360</f>
        <v>450.0000000007276</v>
      </c>
      <c r="J384" s="32">
        <f t="shared" si="42"/>
        <v>1.0416666666666667</v>
      </c>
    </row>
    <row r="385" spans="1:10" x14ac:dyDescent="0.2">
      <c r="A385" s="11">
        <v>22</v>
      </c>
      <c r="B385" s="7">
        <v>10.4</v>
      </c>
      <c r="C385" s="13"/>
      <c r="D385" s="29">
        <v>4688.0823</v>
      </c>
      <c r="E385" s="30">
        <f t="shared" si="40"/>
        <v>1.8799999999828287E-2</v>
      </c>
      <c r="F385" s="31">
        <f>E385*E360</f>
        <v>375.99999999656575</v>
      </c>
      <c r="G385" s="29">
        <v>2957.0909999999999</v>
      </c>
      <c r="H385" s="30">
        <f t="shared" si="41"/>
        <v>2.1899999999732245E-2</v>
      </c>
      <c r="I385" s="13">
        <f>H385*H360</f>
        <v>437.9999999946449</v>
      </c>
      <c r="J385" s="32">
        <f t="shared" si="42"/>
        <v>1.164893617017674</v>
      </c>
    </row>
    <row r="386" spans="1:10" x14ac:dyDescent="0.2">
      <c r="A386" s="11">
        <v>23</v>
      </c>
      <c r="B386" s="7">
        <v>10.4</v>
      </c>
      <c r="C386" s="13"/>
      <c r="D386" s="29">
        <v>4688.1012000000001</v>
      </c>
      <c r="E386" s="30">
        <f t="shared" si="40"/>
        <v>1.8900000000030559E-2</v>
      </c>
      <c r="F386" s="31">
        <f>E386*E360</f>
        <v>378.00000000061118</v>
      </c>
      <c r="G386" s="29">
        <v>2957.1131999999998</v>
      </c>
      <c r="H386" s="30">
        <f t="shared" si="41"/>
        <v>2.2199999999884312E-2</v>
      </c>
      <c r="I386" s="13">
        <f>H386*H360</f>
        <v>443.99999999768625</v>
      </c>
      <c r="J386" s="32">
        <f t="shared" si="42"/>
        <v>1.1746031745951544</v>
      </c>
    </row>
    <row r="387" spans="1:10" ht="13.5" thickBot="1" x14ac:dyDescent="0.25">
      <c r="A387" s="15">
        <v>24</v>
      </c>
      <c r="B387" s="7">
        <v>10.4</v>
      </c>
      <c r="C387" s="12"/>
      <c r="D387" s="29">
        <v>4688.1189000000004</v>
      </c>
      <c r="E387" s="33">
        <f t="shared" si="40"/>
        <v>1.7700000000331784E-2</v>
      </c>
      <c r="F387" s="34">
        <f>E387*E360</f>
        <v>354.00000000663567</v>
      </c>
      <c r="G387" s="29">
        <v>2957.1352999999999</v>
      </c>
      <c r="H387" s="33">
        <f t="shared" si="41"/>
        <v>2.2100000000136788E-2</v>
      </c>
      <c r="I387" s="35">
        <f>H387*H360</f>
        <v>442.00000000273576</v>
      </c>
      <c r="J387" s="36">
        <f t="shared" si="42"/>
        <v>1.2485875706057925</v>
      </c>
    </row>
    <row r="388" spans="1:10" ht="13.5" thickBot="1" x14ac:dyDescent="0.25">
      <c r="A388" s="16" t="s">
        <v>21</v>
      </c>
      <c r="B388" s="16" t="s">
        <v>20</v>
      </c>
      <c r="C388" s="17" t="s">
        <v>20</v>
      </c>
      <c r="D388" s="16" t="s">
        <v>20</v>
      </c>
      <c r="E388" s="18">
        <f>E387+E386+E385+E384+E383+E382+E381+E380+E379+E378+E377+E376+E375+E374+E373+E372+E371+E370+E369+E368+E367+E366+E365+E364</f>
        <v>0.65740000000005239</v>
      </c>
      <c r="F388" s="19">
        <f>SUM(F364:F387)</f>
        <v>13148.000000001048</v>
      </c>
      <c r="G388" s="16" t="s">
        <v>20</v>
      </c>
      <c r="H388" s="17">
        <f>H387+H386+H385+H384+H383+H382+H381+H380+H379+H378+H377+H376+H375+H374+H373+H372+H371+H370+H369+H368+H367+H366+H365+H364</f>
        <v>0.57330000000001746</v>
      </c>
      <c r="I388" s="19">
        <f>SUM(I364:I387)</f>
        <v>11466.000000000349</v>
      </c>
      <c r="J388" s="37"/>
    </row>
    <row r="389" spans="1:10" x14ac:dyDescent="0.2">
      <c r="A389" s="20"/>
      <c r="B389" s="20"/>
      <c r="C389" s="20"/>
      <c r="D389" s="20"/>
      <c r="E389" s="20"/>
      <c r="F389" s="21"/>
      <c r="G389" s="20"/>
      <c r="H389" s="20"/>
      <c r="I389" s="21"/>
      <c r="J389" s="38"/>
    </row>
    <row r="390" spans="1:10" x14ac:dyDescent="0.2">
      <c r="A390" s="306" t="s">
        <v>37</v>
      </c>
      <c r="B390" s="307"/>
      <c r="C390" s="307"/>
      <c r="D390" s="307"/>
      <c r="E390" s="307"/>
      <c r="F390" s="307"/>
      <c r="G390" s="307"/>
      <c r="H390" s="307"/>
      <c r="I390" s="307"/>
      <c r="J390" s="4"/>
    </row>
    <row r="391" spans="1:10" x14ac:dyDescent="0.2">
      <c r="A391" s="403" t="s">
        <v>0</v>
      </c>
      <c r="B391" s="403"/>
      <c r="C391" s="403"/>
      <c r="D391" s="307"/>
      <c r="E391" s="307"/>
      <c r="F391" s="469" t="s">
        <v>38</v>
      </c>
      <c r="G391" s="469"/>
      <c r="H391" s="469"/>
      <c r="I391" s="469"/>
      <c r="J391" s="4"/>
    </row>
    <row r="392" spans="1:10" x14ac:dyDescent="0.2">
      <c r="A392" s="307"/>
      <c r="B392" s="307"/>
      <c r="C392" s="307"/>
      <c r="D392" s="307"/>
      <c r="E392" s="307"/>
      <c r="F392" s="403" t="s">
        <v>2</v>
      </c>
      <c r="G392" s="403"/>
      <c r="H392" s="403"/>
      <c r="I392" s="403"/>
      <c r="J392" s="4"/>
    </row>
    <row r="393" spans="1:10" x14ac:dyDescent="0.2">
      <c r="A393" s="308" t="s">
        <v>122</v>
      </c>
      <c r="B393" s="308"/>
      <c r="C393" s="308"/>
      <c r="D393" s="308"/>
      <c r="E393" s="307"/>
      <c r="F393" s="469" t="s">
        <v>50</v>
      </c>
      <c r="G393" s="469"/>
      <c r="H393" s="469"/>
      <c r="I393" s="469"/>
      <c r="J393" s="4"/>
    </row>
    <row r="394" spans="1:10" x14ac:dyDescent="0.2">
      <c r="A394" s="307"/>
      <c r="B394" s="307"/>
      <c r="C394" s="307"/>
      <c r="D394" s="307"/>
      <c r="E394" s="307"/>
      <c r="F394" s="403" t="s">
        <v>4</v>
      </c>
      <c r="G394" s="403"/>
      <c r="H394" s="403"/>
      <c r="I394" s="403"/>
      <c r="J394" s="4"/>
    </row>
    <row r="395" spans="1:10" x14ac:dyDescent="0.2">
      <c r="A395" s="307"/>
      <c r="B395" s="307"/>
      <c r="C395" s="307"/>
      <c r="D395" s="307"/>
      <c r="E395" s="307"/>
      <c r="F395" s="307" t="s">
        <v>5</v>
      </c>
      <c r="G395" s="307"/>
      <c r="H395" s="307"/>
      <c r="I395" s="307"/>
      <c r="J395" s="4"/>
    </row>
    <row r="396" spans="1:10" x14ac:dyDescent="0.2">
      <c r="A396" s="307"/>
      <c r="B396" s="307"/>
      <c r="C396" s="307"/>
      <c r="D396" s="307"/>
      <c r="E396" s="307"/>
      <c r="F396" s="403" t="s">
        <v>6</v>
      </c>
      <c r="G396" s="403"/>
      <c r="H396" s="403"/>
      <c r="I396" s="403"/>
      <c r="J396" s="4"/>
    </row>
    <row r="397" spans="1:10" x14ac:dyDescent="0.2">
      <c r="A397" s="4"/>
      <c r="B397" s="4"/>
      <c r="C397" s="4"/>
      <c r="D397" s="4"/>
      <c r="E397" s="4"/>
      <c r="F397" s="345"/>
      <c r="G397" s="345"/>
      <c r="H397" s="345"/>
      <c r="I397" s="345"/>
      <c r="J397" s="4"/>
    </row>
    <row r="398" spans="1:10" x14ac:dyDescent="0.2">
      <c r="A398" s="4"/>
      <c r="B398" s="4"/>
      <c r="C398" s="4"/>
      <c r="D398" s="403" t="s">
        <v>7</v>
      </c>
      <c r="E398" s="403"/>
      <c r="F398" s="403"/>
      <c r="G398" s="403"/>
      <c r="H398" s="4"/>
      <c r="I398" s="4"/>
      <c r="J398" s="4"/>
    </row>
    <row r="399" spans="1:10" x14ac:dyDescent="0.2">
      <c r="A399" s="404" t="s">
        <v>40</v>
      </c>
      <c r="B399" s="404"/>
      <c r="C399" s="404"/>
      <c r="D399" s="404"/>
      <c r="E399" s="404"/>
      <c r="F399" s="404"/>
      <c r="G399" s="404"/>
      <c r="H399" s="404"/>
      <c r="I399" s="404"/>
      <c r="J399" s="404"/>
    </row>
    <row r="400" spans="1:10" x14ac:dyDescent="0.2">
      <c r="A400" s="404" t="s">
        <v>41</v>
      </c>
      <c r="B400" s="404"/>
      <c r="C400" s="404"/>
      <c r="D400" s="404"/>
      <c r="E400" s="404"/>
      <c r="F400" s="404"/>
      <c r="G400" s="404"/>
      <c r="H400" s="404"/>
      <c r="I400" s="404"/>
      <c r="J400" s="404"/>
    </row>
    <row r="401" spans="1:10" ht="13.5" thickBo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3.5" thickBot="1" x14ac:dyDescent="0.25">
      <c r="A402" s="405" t="s">
        <v>42</v>
      </c>
      <c r="B402" s="412" t="s">
        <v>10</v>
      </c>
      <c r="C402" s="409"/>
      <c r="D402" s="412" t="s">
        <v>43</v>
      </c>
      <c r="E402" s="408"/>
      <c r="F402" s="409"/>
      <c r="G402" s="412" t="s">
        <v>44</v>
      </c>
      <c r="H402" s="408"/>
      <c r="I402" s="409"/>
      <c r="J402" s="405" t="s">
        <v>13</v>
      </c>
    </row>
    <row r="403" spans="1:10" ht="13.5" thickBot="1" x14ac:dyDescent="0.25">
      <c r="A403" s="406"/>
      <c r="B403" s="470"/>
      <c r="C403" s="471"/>
      <c r="D403" s="5" t="s">
        <v>45</v>
      </c>
      <c r="E403" s="472">
        <v>20000</v>
      </c>
      <c r="F403" s="473"/>
      <c r="G403" s="5" t="s">
        <v>46</v>
      </c>
      <c r="H403" s="472">
        <v>20000</v>
      </c>
      <c r="I403" s="473"/>
      <c r="J403" s="406"/>
    </row>
    <row r="404" spans="1:10" x14ac:dyDescent="0.2">
      <c r="A404" s="406"/>
      <c r="B404" s="412" t="s">
        <v>15</v>
      </c>
      <c r="C404" s="405" t="s">
        <v>16</v>
      </c>
      <c r="D404" s="405" t="s">
        <v>47</v>
      </c>
      <c r="E404" s="405" t="s">
        <v>48</v>
      </c>
      <c r="F404" s="409" t="s">
        <v>49</v>
      </c>
      <c r="G404" s="405" t="s">
        <v>47</v>
      </c>
      <c r="H404" s="405" t="s">
        <v>48</v>
      </c>
      <c r="I404" s="405" t="s">
        <v>49</v>
      </c>
      <c r="J404" s="406"/>
    </row>
    <row r="405" spans="1:10" ht="13.5" thickBot="1" x14ac:dyDescent="0.25">
      <c r="A405" s="407"/>
      <c r="B405" s="416"/>
      <c r="C405" s="407"/>
      <c r="D405" s="407"/>
      <c r="E405" s="407"/>
      <c r="F405" s="411"/>
      <c r="G405" s="407"/>
      <c r="H405" s="407"/>
      <c r="I405" s="407"/>
      <c r="J405" s="407"/>
    </row>
    <row r="406" spans="1:10" x14ac:dyDescent="0.2">
      <c r="A406" s="6">
        <v>0</v>
      </c>
      <c r="B406" s="7"/>
      <c r="C406" s="8">
        <v>10.3</v>
      </c>
      <c r="D406" s="29">
        <v>5218.5918000000001</v>
      </c>
      <c r="E406" s="9" t="s">
        <v>20</v>
      </c>
      <c r="F406" s="10" t="s">
        <v>20</v>
      </c>
      <c r="G406" s="29">
        <v>3067.3562999999999</v>
      </c>
      <c r="H406" s="9" t="s">
        <v>20</v>
      </c>
      <c r="I406" s="10" t="s">
        <v>20</v>
      </c>
      <c r="J406" s="6" t="s">
        <v>20</v>
      </c>
    </row>
    <row r="407" spans="1:10" x14ac:dyDescent="0.2">
      <c r="A407" s="11">
        <v>1</v>
      </c>
      <c r="B407" s="7"/>
      <c r="C407" s="12">
        <v>10.199999999999999</v>
      </c>
      <c r="D407" s="29">
        <v>5218.616</v>
      </c>
      <c r="E407" s="30">
        <f>(D407-D406)</f>
        <v>2.4199999999837019E-2</v>
      </c>
      <c r="F407" s="31">
        <f>E407*E403</f>
        <v>483.99999999674037</v>
      </c>
      <c r="G407" s="29">
        <v>3067.375</v>
      </c>
      <c r="H407" s="30">
        <f>G407-G406</f>
        <v>1.8700000000080763E-2</v>
      </c>
      <c r="I407" s="13">
        <f>H407*H403</f>
        <v>374.00000000161526</v>
      </c>
      <c r="J407" s="32">
        <f>IF(E407=0,0,I407/F407)</f>
        <v>0.77272727273581421</v>
      </c>
    </row>
    <row r="408" spans="1:10" x14ac:dyDescent="0.2">
      <c r="A408" s="11">
        <v>2</v>
      </c>
      <c r="B408" s="7"/>
      <c r="C408" s="13">
        <v>10.199999999999999</v>
      </c>
      <c r="D408" s="29">
        <v>5218.6432000000004</v>
      </c>
      <c r="E408" s="30">
        <f t="shared" ref="E408:E430" si="43">(D408-D407)</f>
        <v>2.7200000000448199E-2</v>
      </c>
      <c r="F408" s="31">
        <f>E408*E403</f>
        <v>544.00000000896398</v>
      </c>
      <c r="G408" s="29">
        <v>3067.3933000000002</v>
      </c>
      <c r="H408" s="30">
        <f t="shared" ref="H408:H430" si="44">G408-G407</f>
        <v>1.8300000000181171E-2</v>
      </c>
      <c r="I408" s="13">
        <f>H408*H403</f>
        <v>366.00000000362343</v>
      </c>
      <c r="J408" s="32">
        <f t="shared" ref="J408:J430" si="45">IF(E408=0,0,I408/F408)</f>
        <v>0.6727941176426333</v>
      </c>
    </row>
    <row r="409" spans="1:10" x14ac:dyDescent="0.2">
      <c r="A409" s="11">
        <v>3</v>
      </c>
      <c r="B409" s="7"/>
      <c r="C409" s="13">
        <v>10.3</v>
      </c>
      <c r="D409" s="29">
        <v>5218.6756999999998</v>
      </c>
      <c r="E409" s="30">
        <f t="shared" si="43"/>
        <v>3.2499999999345164E-2</v>
      </c>
      <c r="F409" s="31">
        <f>E409*E403</f>
        <v>649.99999998690328</v>
      </c>
      <c r="G409" s="29">
        <v>3067.4108999999999</v>
      </c>
      <c r="H409" s="30">
        <f t="shared" si="44"/>
        <v>1.7599999999674765E-2</v>
      </c>
      <c r="I409" s="13">
        <f>H409*H403</f>
        <v>351.99999999349529</v>
      </c>
      <c r="J409" s="32">
        <f t="shared" si="45"/>
        <v>0.54153846153936569</v>
      </c>
    </row>
    <row r="410" spans="1:10" x14ac:dyDescent="0.2">
      <c r="A410" s="11">
        <v>4</v>
      </c>
      <c r="B410" s="7"/>
      <c r="C410" s="12">
        <v>10.199999999999999</v>
      </c>
      <c r="D410" s="29">
        <v>5218.7137000000002</v>
      </c>
      <c r="E410" s="30">
        <f t="shared" si="43"/>
        <v>3.8000000000465661E-2</v>
      </c>
      <c r="F410" s="31">
        <f>E410*E403</f>
        <v>760.00000000931323</v>
      </c>
      <c r="G410" s="29">
        <v>3067.4292</v>
      </c>
      <c r="H410" s="30">
        <f t="shared" si="44"/>
        <v>1.8300000000181171E-2</v>
      </c>
      <c r="I410" s="13">
        <f>H410*H403</f>
        <v>366.00000000362343</v>
      </c>
      <c r="J410" s="32">
        <f t="shared" si="45"/>
        <v>0.48157894736728735</v>
      </c>
    </row>
    <row r="411" spans="1:10" x14ac:dyDescent="0.2">
      <c r="A411" s="11">
        <v>5</v>
      </c>
      <c r="B411" s="7"/>
      <c r="C411" s="13">
        <v>10.4</v>
      </c>
      <c r="D411" s="29">
        <v>5218.7563</v>
      </c>
      <c r="E411" s="30">
        <f t="shared" si="43"/>
        <v>4.2599999999765714E-2</v>
      </c>
      <c r="F411" s="31">
        <f>E411*E403</f>
        <v>851.99999999531428</v>
      </c>
      <c r="G411" s="29">
        <v>3067.4506999999999</v>
      </c>
      <c r="H411" s="30">
        <f t="shared" si="44"/>
        <v>2.1499999999832653E-2</v>
      </c>
      <c r="I411" s="13">
        <f>H411*H403</f>
        <v>429.99999999665306</v>
      </c>
      <c r="J411" s="32">
        <f t="shared" si="45"/>
        <v>0.5046948356795985</v>
      </c>
    </row>
    <row r="412" spans="1:10" x14ac:dyDescent="0.2">
      <c r="A412" s="11">
        <v>6</v>
      </c>
      <c r="B412" s="7"/>
      <c r="C412" s="13">
        <v>10.4</v>
      </c>
      <c r="D412" s="29">
        <v>5218.8019000000004</v>
      </c>
      <c r="E412" s="30">
        <f t="shared" si="43"/>
        <v>4.5600000000376895E-2</v>
      </c>
      <c r="F412" s="31">
        <f>E412*E403</f>
        <v>912.00000000753789</v>
      </c>
      <c r="G412" s="29">
        <v>3067.4733999999999</v>
      </c>
      <c r="H412" s="30">
        <f t="shared" si="44"/>
        <v>2.2699999999986176E-2</v>
      </c>
      <c r="I412" s="13">
        <f>H412*H403</f>
        <v>453.99999999972351</v>
      </c>
      <c r="J412" s="32">
        <f t="shared" si="45"/>
        <v>0.49780701753944201</v>
      </c>
    </row>
    <row r="413" spans="1:10" x14ac:dyDescent="0.2">
      <c r="A413" s="11">
        <v>7</v>
      </c>
      <c r="B413" s="7"/>
      <c r="C413" s="13">
        <v>10.3</v>
      </c>
      <c r="D413" s="29">
        <v>5218.8495000000003</v>
      </c>
      <c r="E413" s="30">
        <f t="shared" si="43"/>
        <v>4.7599999999874854E-2</v>
      </c>
      <c r="F413" s="31">
        <f>E413*E403</f>
        <v>951.99999999749707</v>
      </c>
      <c r="G413" s="29">
        <v>3067.4962</v>
      </c>
      <c r="H413" s="30">
        <f t="shared" si="44"/>
        <v>2.2800000000188447E-2</v>
      </c>
      <c r="I413" s="13">
        <f>H413*H403</f>
        <v>456.00000000376895</v>
      </c>
      <c r="J413" s="32">
        <f t="shared" si="45"/>
        <v>0.47899159664387375</v>
      </c>
    </row>
    <row r="414" spans="1:10" x14ac:dyDescent="0.2">
      <c r="A414" s="11">
        <v>8</v>
      </c>
      <c r="B414" s="7"/>
      <c r="C414" s="13">
        <v>10.3</v>
      </c>
      <c r="D414" s="29">
        <v>5218.8990000000003</v>
      </c>
      <c r="E414" s="30">
        <f t="shared" si="43"/>
        <v>4.9500000000080036E-2</v>
      </c>
      <c r="F414" s="31">
        <f>E414*E403</f>
        <v>990.00000000160071</v>
      </c>
      <c r="G414" s="29">
        <v>3067.5198</v>
      </c>
      <c r="H414" s="30">
        <f t="shared" si="44"/>
        <v>2.3599999999987631E-2</v>
      </c>
      <c r="I414" s="13">
        <f>H414*H403</f>
        <v>471.99999999975262</v>
      </c>
      <c r="J414" s="32">
        <f t="shared" si="45"/>
        <v>0.47676767676665599</v>
      </c>
    </row>
    <row r="415" spans="1:10" x14ac:dyDescent="0.2">
      <c r="A415" s="11">
        <v>9</v>
      </c>
      <c r="B415" s="7"/>
      <c r="C415" s="13">
        <v>10.199999999999999</v>
      </c>
      <c r="D415" s="29">
        <v>5218.9447</v>
      </c>
      <c r="E415" s="30">
        <f t="shared" si="43"/>
        <v>4.5699999999669672E-2</v>
      </c>
      <c r="F415" s="31">
        <f>E415*E403</f>
        <v>913.99999999339343</v>
      </c>
      <c r="G415" s="29">
        <v>3067.5410000000002</v>
      </c>
      <c r="H415" s="30">
        <f t="shared" si="44"/>
        <v>2.1200000000135333E-2</v>
      </c>
      <c r="I415" s="13">
        <f>H415*H403</f>
        <v>424.00000000270666</v>
      </c>
      <c r="J415" s="32">
        <f t="shared" si="45"/>
        <v>0.46389496718355733</v>
      </c>
    </row>
    <row r="416" spans="1:10" x14ac:dyDescent="0.2">
      <c r="A416" s="11">
        <v>10</v>
      </c>
      <c r="B416" s="7"/>
      <c r="C416" s="12">
        <v>10.199999999999999</v>
      </c>
      <c r="D416" s="29">
        <v>5218.9907000000003</v>
      </c>
      <c r="E416" s="30">
        <f t="shared" si="43"/>
        <v>4.6000000000276486E-2</v>
      </c>
      <c r="F416" s="31">
        <f>E416*E403</f>
        <v>920.00000000552973</v>
      </c>
      <c r="G416" s="29">
        <v>3067.5637999999999</v>
      </c>
      <c r="H416" s="30">
        <f t="shared" si="44"/>
        <v>2.27999999997337E-2</v>
      </c>
      <c r="I416" s="13">
        <f>H416*H403</f>
        <v>455.999999994674</v>
      </c>
      <c r="J416" s="32">
        <f t="shared" si="45"/>
        <v>0.49565217390427518</v>
      </c>
    </row>
    <row r="417" spans="1:10" x14ac:dyDescent="0.2">
      <c r="A417" s="11">
        <v>11</v>
      </c>
      <c r="B417" s="14"/>
      <c r="C417" s="12">
        <v>10.3</v>
      </c>
      <c r="D417" s="29">
        <v>5219.0353999999998</v>
      </c>
      <c r="E417" s="30">
        <f t="shared" si="43"/>
        <v>4.4699999999465945E-2</v>
      </c>
      <c r="F417" s="31">
        <f>E417*E403</f>
        <v>893.99999998931889</v>
      </c>
      <c r="G417" s="29">
        <v>3067.5880000000002</v>
      </c>
      <c r="H417" s="30">
        <f t="shared" si="44"/>
        <v>2.4200000000291766E-2</v>
      </c>
      <c r="I417" s="13">
        <f>H417*H403</f>
        <v>484.00000000583532</v>
      </c>
      <c r="J417" s="32">
        <f t="shared" si="45"/>
        <v>0.54138702462149657</v>
      </c>
    </row>
    <row r="418" spans="1:10" x14ac:dyDescent="0.2">
      <c r="A418" s="11">
        <v>12</v>
      </c>
      <c r="B418" s="14"/>
      <c r="C418" s="12">
        <v>10.3</v>
      </c>
      <c r="D418" s="29">
        <v>5219.08</v>
      </c>
      <c r="E418" s="30">
        <f t="shared" si="43"/>
        <v>4.4600000000173168E-2</v>
      </c>
      <c r="F418" s="31">
        <f>E418*E403</f>
        <v>892.00000000346336</v>
      </c>
      <c r="G418" s="29">
        <v>3067.6109999999999</v>
      </c>
      <c r="H418" s="30">
        <f t="shared" si="44"/>
        <v>2.2999999999683496E-2</v>
      </c>
      <c r="I418" s="13">
        <f>H418*H403</f>
        <v>459.99999999366992</v>
      </c>
      <c r="J418" s="32">
        <f t="shared" si="45"/>
        <v>0.5156950672554752</v>
      </c>
    </row>
    <row r="419" spans="1:10" x14ac:dyDescent="0.2">
      <c r="A419" s="11">
        <v>13</v>
      </c>
      <c r="B419" s="7"/>
      <c r="C419" s="12">
        <v>10.3</v>
      </c>
      <c r="D419" s="29">
        <v>5219.1266999999998</v>
      </c>
      <c r="E419" s="30">
        <f t="shared" si="43"/>
        <v>4.6699999999873398E-2</v>
      </c>
      <c r="F419" s="31">
        <f>E419*E403</f>
        <v>933.99999999746797</v>
      </c>
      <c r="G419" s="29">
        <v>3067.6351</v>
      </c>
      <c r="H419" s="30">
        <f t="shared" si="44"/>
        <v>2.4100000000089494E-2</v>
      </c>
      <c r="I419" s="13">
        <f>H419*H403</f>
        <v>482.00000000178989</v>
      </c>
      <c r="J419" s="32">
        <f t="shared" si="45"/>
        <v>0.5160599571767629</v>
      </c>
    </row>
    <row r="420" spans="1:10" x14ac:dyDescent="0.2">
      <c r="A420" s="11">
        <v>14</v>
      </c>
      <c r="B420" s="14"/>
      <c r="C420" s="12">
        <v>10.199999999999999</v>
      </c>
      <c r="D420" s="29">
        <v>5219.1724999999997</v>
      </c>
      <c r="E420" s="30">
        <f t="shared" si="43"/>
        <v>4.5799999999871943E-2</v>
      </c>
      <c r="F420" s="31">
        <f>E420*E403</f>
        <v>915.99999999743886</v>
      </c>
      <c r="G420" s="29">
        <v>3067.6577000000002</v>
      </c>
      <c r="H420" s="30">
        <f t="shared" si="44"/>
        <v>2.2600000000238651E-2</v>
      </c>
      <c r="I420" s="13">
        <f>H420*H403</f>
        <v>452.00000000477303</v>
      </c>
      <c r="J420" s="32">
        <f t="shared" si="45"/>
        <v>0.49344978166597908</v>
      </c>
    </row>
    <row r="421" spans="1:10" x14ac:dyDescent="0.2">
      <c r="A421" s="11">
        <v>15</v>
      </c>
      <c r="B421" s="14"/>
      <c r="C421" s="12">
        <v>10.199999999999999</v>
      </c>
      <c r="D421" s="29">
        <v>5219.2201999999997</v>
      </c>
      <c r="E421" s="30">
        <f t="shared" si="43"/>
        <v>4.7700000000077125E-2</v>
      </c>
      <c r="F421" s="31">
        <f>E421*E403</f>
        <v>954.0000000015425</v>
      </c>
      <c r="G421" s="29">
        <v>3067.6804000000002</v>
      </c>
      <c r="H421" s="30">
        <f t="shared" si="44"/>
        <v>2.2699999999986176E-2</v>
      </c>
      <c r="I421" s="13">
        <f>H421*H403</f>
        <v>453.99999999972351</v>
      </c>
      <c r="J421" s="32">
        <f t="shared" si="45"/>
        <v>0.47589098532388829</v>
      </c>
    </row>
    <row r="422" spans="1:10" x14ac:dyDescent="0.2">
      <c r="A422" s="11">
        <v>16</v>
      </c>
      <c r="B422" s="7"/>
      <c r="C422" s="13">
        <v>10.3</v>
      </c>
      <c r="D422" s="29">
        <v>5219.2682000000004</v>
      </c>
      <c r="E422" s="30">
        <f t="shared" si="43"/>
        <v>4.800000000068394E-2</v>
      </c>
      <c r="F422" s="31">
        <f>E422*E403</f>
        <v>960.0000000136788</v>
      </c>
      <c r="G422" s="29">
        <v>3067.7031000000002</v>
      </c>
      <c r="H422" s="30">
        <f t="shared" si="44"/>
        <v>2.2699999999986176E-2</v>
      </c>
      <c r="I422" s="13">
        <f>H422*H403</f>
        <v>453.99999999972351</v>
      </c>
      <c r="J422" s="32">
        <f t="shared" si="45"/>
        <v>0.47291666665964016</v>
      </c>
    </row>
    <row r="423" spans="1:10" x14ac:dyDescent="0.2">
      <c r="A423" s="11">
        <v>17</v>
      </c>
      <c r="B423" s="7"/>
      <c r="C423" s="13">
        <v>10.3</v>
      </c>
      <c r="D423" s="29">
        <v>5219.3163999999997</v>
      </c>
      <c r="E423" s="30">
        <f t="shared" si="43"/>
        <v>4.8199999999269494E-2</v>
      </c>
      <c r="F423" s="31">
        <f>E423*E403</f>
        <v>963.99999998538988</v>
      </c>
      <c r="G423" s="29">
        <v>3067.7244999999998</v>
      </c>
      <c r="H423" s="30">
        <f t="shared" si="44"/>
        <v>2.1399999999630381E-2</v>
      </c>
      <c r="I423" s="13">
        <f>H423*H403</f>
        <v>427.99999999260763</v>
      </c>
      <c r="J423" s="32">
        <f t="shared" si="45"/>
        <v>0.44398340248868701</v>
      </c>
    </row>
    <row r="424" spans="1:10" x14ac:dyDescent="0.2">
      <c r="A424" s="11">
        <v>18</v>
      </c>
      <c r="B424" s="7"/>
      <c r="C424" s="12">
        <v>10.3</v>
      </c>
      <c r="D424" s="29">
        <v>5219.3643000000002</v>
      </c>
      <c r="E424" s="30">
        <f t="shared" si="43"/>
        <v>4.7900000000481668E-2</v>
      </c>
      <c r="F424" s="31">
        <f>E424*E403</f>
        <v>958.00000000963337</v>
      </c>
      <c r="G424" s="29">
        <v>3067.7455</v>
      </c>
      <c r="H424" s="30">
        <f t="shared" si="44"/>
        <v>2.1000000000185537E-2</v>
      </c>
      <c r="I424" s="13">
        <f>H424*H403</f>
        <v>420.00000000371074</v>
      </c>
      <c r="J424" s="32">
        <f t="shared" si="45"/>
        <v>0.43841336116856716</v>
      </c>
    </row>
    <row r="425" spans="1:10" x14ac:dyDescent="0.2">
      <c r="A425" s="11">
        <v>19</v>
      </c>
      <c r="B425" s="7"/>
      <c r="C425" s="13">
        <v>10.4</v>
      </c>
      <c r="D425" s="29">
        <v>5219.4105</v>
      </c>
      <c r="E425" s="30">
        <f t="shared" si="43"/>
        <v>4.6199999999771535E-2</v>
      </c>
      <c r="F425" s="31">
        <f>E425*E403</f>
        <v>923.9999999954307</v>
      </c>
      <c r="G425" s="29">
        <v>3067.7660999999998</v>
      </c>
      <c r="H425" s="30">
        <f t="shared" si="44"/>
        <v>2.0599999999831198E-2</v>
      </c>
      <c r="I425" s="13">
        <f>H425*H403</f>
        <v>411.99999999662396</v>
      </c>
      <c r="J425" s="32">
        <f t="shared" si="45"/>
        <v>0.44588744588599716</v>
      </c>
    </row>
    <row r="426" spans="1:10" x14ac:dyDescent="0.2">
      <c r="A426" s="11">
        <v>20</v>
      </c>
      <c r="B426" s="7"/>
      <c r="C426" s="13">
        <v>10.4</v>
      </c>
      <c r="D426" s="29">
        <v>5219.4488000000001</v>
      </c>
      <c r="E426" s="30">
        <f t="shared" si="43"/>
        <v>3.8300000000162981E-2</v>
      </c>
      <c r="F426" s="31">
        <f>E426*E403</f>
        <v>766.00000000325963</v>
      </c>
      <c r="G426" s="29">
        <v>3067.7860000000001</v>
      </c>
      <c r="H426" s="30">
        <f t="shared" si="44"/>
        <v>1.9900000000234286E-2</v>
      </c>
      <c r="I426" s="13">
        <f>H426*H403</f>
        <v>398.00000000468572</v>
      </c>
      <c r="J426" s="32">
        <f t="shared" si="45"/>
        <v>0.51958224543471554</v>
      </c>
    </row>
    <row r="427" spans="1:10" x14ac:dyDescent="0.2">
      <c r="A427" s="11">
        <v>21</v>
      </c>
      <c r="B427" s="7"/>
      <c r="C427" s="13">
        <v>10.4</v>
      </c>
      <c r="D427" s="29">
        <v>5219.4817999999996</v>
      </c>
      <c r="E427" s="30">
        <f t="shared" si="43"/>
        <v>3.2999999999447027E-2</v>
      </c>
      <c r="F427" s="31">
        <f>E427*E403</f>
        <v>659.99999998894054</v>
      </c>
      <c r="G427" s="29">
        <v>3067.8058999999998</v>
      </c>
      <c r="H427" s="30">
        <f t="shared" si="44"/>
        <v>1.9899999999779538E-2</v>
      </c>
      <c r="I427" s="13">
        <f>H427*H403</f>
        <v>397.99999999559077</v>
      </c>
      <c r="J427" s="32">
        <f t="shared" si="45"/>
        <v>0.60303030303372718</v>
      </c>
    </row>
    <row r="428" spans="1:10" x14ac:dyDescent="0.2">
      <c r="A428" s="11">
        <v>22</v>
      </c>
      <c r="B428" s="7"/>
      <c r="C428" s="13">
        <v>10.4</v>
      </c>
      <c r="D428" s="29">
        <v>5219.5132000000003</v>
      </c>
      <c r="E428" s="30">
        <f t="shared" si="43"/>
        <v>3.1400000000758155E-2</v>
      </c>
      <c r="F428" s="31">
        <f>E428*E403</f>
        <v>628.0000000151631</v>
      </c>
      <c r="G428" s="29">
        <v>3067.8265000000001</v>
      </c>
      <c r="H428" s="30">
        <f t="shared" si="44"/>
        <v>2.0600000000285945E-2</v>
      </c>
      <c r="I428" s="13">
        <f>H428*H403</f>
        <v>412.0000000057189</v>
      </c>
      <c r="J428" s="32">
        <f t="shared" si="45"/>
        <v>0.65605095540727887</v>
      </c>
    </row>
    <row r="429" spans="1:10" x14ac:dyDescent="0.2">
      <c r="A429" s="11">
        <v>23</v>
      </c>
      <c r="B429" s="7"/>
      <c r="C429" s="13">
        <v>10.3</v>
      </c>
      <c r="D429" s="29">
        <v>5219.5420000000004</v>
      </c>
      <c r="E429" s="30">
        <f t="shared" si="43"/>
        <v>2.8800000000046566E-2</v>
      </c>
      <c r="F429" s="31">
        <f>E429*E403</f>
        <v>576.00000000093132</v>
      </c>
      <c r="G429" s="29">
        <v>3067.8465999999999</v>
      </c>
      <c r="H429" s="30">
        <f t="shared" si="44"/>
        <v>2.0099999999729334E-2</v>
      </c>
      <c r="I429" s="13">
        <f>H429*H403</f>
        <v>401.99999999458669</v>
      </c>
      <c r="J429" s="32">
        <f t="shared" si="45"/>
        <v>0.69791666665614016</v>
      </c>
    </row>
    <row r="430" spans="1:10" ht="13.5" thickBot="1" x14ac:dyDescent="0.25">
      <c r="A430" s="15">
        <v>24</v>
      </c>
      <c r="B430" s="7"/>
      <c r="C430" s="12">
        <v>10.3</v>
      </c>
      <c r="D430" s="29">
        <v>5219.5724</v>
      </c>
      <c r="E430" s="33">
        <f t="shared" si="43"/>
        <v>3.0399999999644933E-2</v>
      </c>
      <c r="F430" s="34">
        <f>E430*E403</f>
        <v>607.99999999289867</v>
      </c>
      <c r="G430" s="29">
        <v>3067.8672000000001</v>
      </c>
      <c r="H430" s="33">
        <f t="shared" si="44"/>
        <v>2.0600000000285945E-2</v>
      </c>
      <c r="I430" s="35">
        <f>H430*H403</f>
        <v>412.0000000057189</v>
      </c>
      <c r="J430" s="36">
        <f t="shared" si="45"/>
        <v>0.67763157896468917</v>
      </c>
    </row>
    <row r="431" spans="1:10" ht="13.5" thickBot="1" x14ac:dyDescent="0.25">
      <c r="A431" s="16" t="s">
        <v>21</v>
      </c>
      <c r="B431" s="16" t="s">
        <v>20</v>
      </c>
      <c r="C431" s="17" t="s">
        <v>20</v>
      </c>
      <c r="D431" s="16" t="s">
        <v>20</v>
      </c>
      <c r="E431" s="18">
        <f>E430+E429+E428+E427+E426+E425+E424+E423+E422+E421+E420+E419+E418+E417+E416+E415+E414+E413+E412+E411+E410+E409+E408+E407</f>
        <v>0.98059999999986758</v>
      </c>
      <c r="F431" s="19">
        <f>SUM(F407:F430)</f>
        <v>19611.999999997352</v>
      </c>
      <c r="G431" s="16" t="s">
        <v>20</v>
      </c>
      <c r="H431" s="17">
        <f>H430+H429+H428+H427+H426+H425+H424+H423+H422+H421+H420+H419+H418+H417+H416+H415+H414+H413+H412+H411+H410+H409+H408+H407</f>
        <v>0.51090000000021973</v>
      </c>
      <c r="I431" s="19">
        <f>SUM(I407:I430)</f>
        <v>10218.000000004395</v>
      </c>
      <c r="J431" s="37"/>
    </row>
    <row r="432" spans="1:10" x14ac:dyDescent="0.2">
      <c r="A432" s="20"/>
      <c r="B432" s="20"/>
      <c r="C432" s="20"/>
      <c r="D432" s="20"/>
      <c r="E432" s="20"/>
      <c r="F432" s="21"/>
      <c r="G432" s="20"/>
      <c r="H432" s="20"/>
      <c r="I432" s="21"/>
      <c r="J432" s="38"/>
    </row>
    <row r="433" spans="1:10" x14ac:dyDescent="0.2">
      <c r="A433" s="306" t="s">
        <v>37</v>
      </c>
      <c r="B433" s="307"/>
      <c r="C433" s="307"/>
      <c r="D433" s="307"/>
      <c r="E433" s="307"/>
      <c r="F433" s="307"/>
      <c r="G433" s="307"/>
      <c r="H433" s="307"/>
      <c r="I433" s="307"/>
      <c r="J433" s="4"/>
    </row>
    <row r="434" spans="1:10" x14ac:dyDescent="0.2">
      <c r="A434" s="403" t="s">
        <v>0</v>
      </c>
      <c r="B434" s="403"/>
      <c r="C434" s="403"/>
      <c r="D434" s="307"/>
      <c r="E434" s="307"/>
      <c r="F434" s="469" t="s">
        <v>51</v>
      </c>
      <c r="G434" s="469"/>
      <c r="H434" s="469"/>
      <c r="I434" s="469"/>
      <c r="J434" s="4"/>
    </row>
    <row r="435" spans="1:10" x14ac:dyDescent="0.2">
      <c r="A435" s="307"/>
      <c r="B435" s="307"/>
      <c r="C435" s="307"/>
      <c r="D435" s="307"/>
      <c r="E435" s="307"/>
      <c r="F435" s="403" t="s">
        <v>2</v>
      </c>
      <c r="G435" s="403"/>
      <c r="H435" s="403"/>
      <c r="I435" s="403"/>
      <c r="J435" s="4"/>
    </row>
    <row r="436" spans="1:10" x14ac:dyDescent="0.2">
      <c r="A436" s="308" t="s">
        <v>122</v>
      </c>
      <c r="B436" s="308"/>
      <c r="C436" s="308"/>
      <c r="D436" s="308"/>
      <c r="E436" s="307"/>
      <c r="F436" s="469" t="s">
        <v>39</v>
      </c>
      <c r="G436" s="469"/>
      <c r="H436" s="469"/>
      <c r="I436" s="469"/>
      <c r="J436" s="4"/>
    </row>
    <row r="437" spans="1:10" x14ac:dyDescent="0.2">
      <c r="A437" s="307"/>
      <c r="B437" s="307"/>
      <c r="C437" s="307"/>
      <c r="D437" s="307"/>
      <c r="E437" s="307"/>
      <c r="F437" s="403" t="s">
        <v>4</v>
      </c>
      <c r="G437" s="403"/>
      <c r="H437" s="403"/>
      <c r="I437" s="403"/>
      <c r="J437" s="4"/>
    </row>
    <row r="438" spans="1:10" x14ac:dyDescent="0.2">
      <c r="A438" s="307"/>
      <c r="B438" s="307"/>
      <c r="C438" s="307"/>
      <c r="D438" s="307"/>
      <c r="E438" s="307"/>
      <c r="F438" s="307" t="s">
        <v>5</v>
      </c>
      <c r="G438" s="307"/>
      <c r="H438" s="307"/>
      <c r="I438" s="307"/>
      <c r="J438" s="4"/>
    </row>
    <row r="439" spans="1:10" x14ac:dyDescent="0.2">
      <c r="A439" s="307"/>
      <c r="B439" s="307"/>
      <c r="C439" s="307"/>
      <c r="D439" s="307"/>
      <c r="E439" s="307"/>
      <c r="F439" s="403" t="s">
        <v>6</v>
      </c>
      <c r="G439" s="403"/>
      <c r="H439" s="403"/>
      <c r="I439" s="403"/>
      <c r="J439" s="4"/>
    </row>
    <row r="440" spans="1:10" x14ac:dyDescent="0.2">
      <c r="A440" s="4"/>
      <c r="B440" s="4"/>
      <c r="C440" s="4"/>
      <c r="D440" s="4"/>
      <c r="E440" s="4"/>
      <c r="F440" s="345"/>
      <c r="G440" s="345"/>
      <c r="H440" s="345"/>
      <c r="I440" s="345"/>
      <c r="J440" s="4"/>
    </row>
    <row r="441" spans="1:10" x14ac:dyDescent="0.2">
      <c r="A441" s="4"/>
      <c r="B441" s="4"/>
      <c r="C441" s="4"/>
      <c r="D441" s="403" t="s">
        <v>7</v>
      </c>
      <c r="E441" s="403"/>
      <c r="F441" s="403"/>
      <c r="G441" s="403"/>
      <c r="H441" s="4"/>
      <c r="I441" s="4"/>
      <c r="J441" s="4"/>
    </row>
    <row r="442" spans="1:10" x14ac:dyDescent="0.2">
      <c r="A442" s="404" t="s">
        <v>52</v>
      </c>
      <c r="B442" s="404"/>
      <c r="C442" s="404"/>
      <c r="D442" s="404"/>
      <c r="E442" s="404"/>
      <c r="F442" s="404"/>
      <c r="G442" s="404"/>
      <c r="H442" s="404"/>
      <c r="I442" s="404"/>
      <c r="J442" s="404"/>
    </row>
    <row r="443" spans="1:10" x14ac:dyDescent="0.2">
      <c r="A443" s="404" t="s">
        <v>41</v>
      </c>
      <c r="B443" s="404"/>
      <c r="C443" s="404"/>
      <c r="D443" s="404"/>
      <c r="E443" s="404"/>
      <c r="F443" s="404"/>
      <c r="G443" s="404"/>
      <c r="H443" s="404"/>
      <c r="I443" s="404"/>
      <c r="J443" s="404"/>
    </row>
    <row r="444" spans="1:10" ht="13.5" thickBo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3.5" thickBot="1" x14ac:dyDescent="0.25">
      <c r="A445" s="405" t="s">
        <v>42</v>
      </c>
      <c r="B445" s="412" t="s">
        <v>10</v>
      </c>
      <c r="C445" s="409"/>
      <c r="D445" s="412" t="s">
        <v>43</v>
      </c>
      <c r="E445" s="408"/>
      <c r="F445" s="409"/>
      <c r="G445" s="412" t="s">
        <v>44</v>
      </c>
      <c r="H445" s="408"/>
      <c r="I445" s="409"/>
      <c r="J445" s="405" t="s">
        <v>13</v>
      </c>
    </row>
    <row r="446" spans="1:10" ht="13.5" thickBot="1" x14ac:dyDescent="0.25">
      <c r="A446" s="406"/>
      <c r="B446" s="470"/>
      <c r="C446" s="471"/>
      <c r="D446" s="5" t="s">
        <v>45</v>
      </c>
      <c r="E446" s="472">
        <v>14000</v>
      </c>
      <c r="F446" s="473"/>
      <c r="G446" s="5" t="s">
        <v>46</v>
      </c>
      <c r="H446" s="472">
        <v>14000</v>
      </c>
      <c r="I446" s="473"/>
      <c r="J446" s="406"/>
    </row>
    <row r="447" spans="1:10" x14ac:dyDescent="0.2">
      <c r="A447" s="406"/>
      <c r="B447" s="412" t="s">
        <v>15</v>
      </c>
      <c r="C447" s="405" t="s">
        <v>16</v>
      </c>
      <c r="D447" s="405" t="s">
        <v>47</v>
      </c>
      <c r="E447" s="405" t="s">
        <v>48</v>
      </c>
      <c r="F447" s="409" t="s">
        <v>49</v>
      </c>
      <c r="G447" s="405" t="s">
        <v>47</v>
      </c>
      <c r="H447" s="405" t="s">
        <v>48</v>
      </c>
      <c r="I447" s="405" t="s">
        <v>49</v>
      </c>
      <c r="J447" s="406"/>
    </row>
    <row r="448" spans="1:10" ht="13.5" thickBot="1" x14ac:dyDescent="0.25">
      <c r="A448" s="407"/>
      <c r="B448" s="416"/>
      <c r="C448" s="407"/>
      <c r="D448" s="407"/>
      <c r="E448" s="407"/>
      <c r="F448" s="411"/>
      <c r="G448" s="407"/>
      <c r="H448" s="406"/>
      <c r="I448" s="406"/>
      <c r="J448" s="406"/>
    </row>
    <row r="449" spans="1:10" x14ac:dyDescent="0.2">
      <c r="A449" s="6">
        <v>0</v>
      </c>
      <c r="B449" s="8">
        <v>10.54</v>
      </c>
      <c r="C449" s="7"/>
      <c r="D449" s="29">
        <v>5263.7848000000004</v>
      </c>
      <c r="E449" s="9" t="s">
        <v>20</v>
      </c>
      <c r="F449" s="23" t="s">
        <v>20</v>
      </c>
      <c r="G449" s="29">
        <v>1438.1859999999999</v>
      </c>
      <c r="H449" s="24" t="s">
        <v>20</v>
      </c>
      <c r="I449" s="25" t="s">
        <v>20</v>
      </c>
      <c r="J449" s="26" t="s">
        <v>20</v>
      </c>
    </row>
    <row r="450" spans="1:10" x14ac:dyDescent="0.2">
      <c r="A450" s="11">
        <v>1</v>
      </c>
      <c r="B450" s="12">
        <v>10.55</v>
      </c>
      <c r="C450" s="7"/>
      <c r="D450" s="29">
        <v>5263.8154999999997</v>
      </c>
      <c r="E450" s="30">
        <f>(D450-D449)</f>
        <v>3.0699999999342253E-2</v>
      </c>
      <c r="F450" s="40">
        <f>E450*E446</f>
        <v>429.79999999079155</v>
      </c>
      <c r="G450" s="29">
        <v>1438.1949999999999</v>
      </c>
      <c r="H450" s="41">
        <f>G450-G449</f>
        <v>9.0000000000145519E-3</v>
      </c>
      <c r="I450" s="42">
        <f>H450*H446</f>
        <v>126.00000000020373</v>
      </c>
      <c r="J450" s="43">
        <f>IF(E450=0,0,I450/F450)</f>
        <v>0.29315960912727612</v>
      </c>
    </row>
    <row r="451" spans="1:10" x14ac:dyDescent="0.2">
      <c r="A451" s="11">
        <v>2</v>
      </c>
      <c r="B451" s="13">
        <v>10.49</v>
      </c>
      <c r="C451" s="7"/>
      <c r="D451" s="29">
        <v>5263.8473999999997</v>
      </c>
      <c r="E451" s="30">
        <f t="shared" ref="E451:E473" si="46">(D451-D450)</f>
        <v>3.1899999999950523E-2</v>
      </c>
      <c r="F451" s="40">
        <f>E451*E446</f>
        <v>446.59999999930733</v>
      </c>
      <c r="G451" s="29">
        <v>1438.2040999999999</v>
      </c>
      <c r="H451" s="41">
        <f t="shared" ref="H451:H473" si="47">G451-G450</f>
        <v>9.0999999999894499E-3</v>
      </c>
      <c r="I451" s="42">
        <f>H451*H446</f>
        <v>127.3999999998523</v>
      </c>
      <c r="J451" s="43">
        <f t="shared" ref="J451:J473" si="48">IF(E451=0,0,I451/F451)</f>
        <v>0.28526645768036252</v>
      </c>
    </row>
    <row r="452" spans="1:10" x14ac:dyDescent="0.2">
      <c r="A452" s="11">
        <v>3</v>
      </c>
      <c r="B452" s="13">
        <v>10.47</v>
      </c>
      <c r="C452" s="7"/>
      <c r="D452" s="29">
        <v>5263.8838999999998</v>
      </c>
      <c r="E452" s="30">
        <f t="shared" si="46"/>
        <v>3.6500000000160071E-2</v>
      </c>
      <c r="F452" s="40">
        <f>E452*E446</f>
        <v>511.00000000224099</v>
      </c>
      <c r="G452" s="29">
        <v>1438.2129</v>
      </c>
      <c r="H452" s="41">
        <f t="shared" si="47"/>
        <v>8.800000000064756E-3</v>
      </c>
      <c r="I452" s="42">
        <f>H452*H446</f>
        <v>123.20000000090658</v>
      </c>
      <c r="J452" s="43">
        <f t="shared" si="48"/>
        <v>0.2410958904116757</v>
      </c>
    </row>
    <row r="453" spans="1:10" x14ac:dyDescent="0.2">
      <c r="A453" s="11">
        <v>4</v>
      </c>
      <c r="B453" s="12">
        <v>10.49</v>
      </c>
      <c r="C453" s="7"/>
      <c r="D453" s="29">
        <v>5263.9268000000002</v>
      </c>
      <c r="E453" s="30">
        <f t="shared" si="46"/>
        <v>4.2900000000372529E-2</v>
      </c>
      <c r="F453" s="40">
        <f>E453*E446</f>
        <v>600.60000000521541</v>
      </c>
      <c r="G453" s="29">
        <v>1438.2215000000001</v>
      </c>
      <c r="H453" s="41">
        <f t="shared" si="47"/>
        <v>8.6000000001149601E-3</v>
      </c>
      <c r="I453" s="42">
        <f>H453*H446</f>
        <v>120.40000000160944</v>
      </c>
      <c r="J453" s="43">
        <f t="shared" si="48"/>
        <v>0.20046620046713942</v>
      </c>
    </row>
    <row r="454" spans="1:10" x14ac:dyDescent="0.2">
      <c r="A454" s="11">
        <v>5</v>
      </c>
      <c r="B454" s="13">
        <v>10.5</v>
      </c>
      <c r="C454" s="7"/>
      <c r="D454" s="29">
        <v>5263.9759999999997</v>
      </c>
      <c r="E454" s="30">
        <f t="shared" si="46"/>
        <v>4.9199999999473221E-2</v>
      </c>
      <c r="F454" s="40">
        <f>E454*E446</f>
        <v>688.79999999262509</v>
      </c>
      <c r="G454" s="29">
        <v>1438.2307000000001</v>
      </c>
      <c r="H454" s="41">
        <f t="shared" si="47"/>
        <v>9.1999999999643478E-3</v>
      </c>
      <c r="I454" s="42">
        <f>H454*H446</f>
        <v>128.79999999950087</v>
      </c>
      <c r="J454" s="43">
        <f t="shared" si="48"/>
        <v>0.18699186991997666</v>
      </c>
    </row>
    <row r="455" spans="1:10" x14ac:dyDescent="0.2">
      <c r="A455" s="11">
        <v>6</v>
      </c>
      <c r="B455" s="13">
        <v>10.54</v>
      </c>
      <c r="C455" s="7"/>
      <c r="D455" s="29">
        <v>5264.0300999999999</v>
      </c>
      <c r="E455" s="30">
        <f t="shared" si="46"/>
        <v>5.4100000000289583E-2</v>
      </c>
      <c r="F455" s="40">
        <f>E455*E446</f>
        <v>757.40000000405416</v>
      </c>
      <c r="G455" s="29">
        <v>1438.2402</v>
      </c>
      <c r="H455" s="41">
        <f t="shared" si="47"/>
        <v>9.4999999998890416E-3</v>
      </c>
      <c r="I455" s="42">
        <f>H455*H446</f>
        <v>132.99999999844658</v>
      </c>
      <c r="J455" s="43">
        <f t="shared" si="48"/>
        <v>0.17560073936854326</v>
      </c>
    </row>
    <row r="456" spans="1:10" x14ac:dyDescent="0.2">
      <c r="A456" s="11">
        <v>7</v>
      </c>
      <c r="B456" s="13">
        <v>10.57</v>
      </c>
      <c r="C456" s="7"/>
      <c r="D456" s="29">
        <v>5264.0860000000002</v>
      </c>
      <c r="E456" s="30">
        <f t="shared" si="46"/>
        <v>5.5900000000292493E-2</v>
      </c>
      <c r="F456" s="40">
        <f>E456*E446</f>
        <v>782.60000000409491</v>
      </c>
      <c r="G456" s="29">
        <v>1438.25</v>
      </c>
      <c r="H456" s="41">
        <f t="shared" si="47"/>
        <v>9.8000000000411092E-3</v>
      </c>
      <c r="I456" s="42">
        <f>H456*H446</f>
        <v>137.20000000057553</v>
      </c>
      <c r="J456" s="43">
        <f t="shared" si="48"/>
        <v>0.17531305903380737</v>
      </c>
    </row>
    <row r="457" spans="1:10" x14ac:dyDescent="0.2">
      <c r="A457" s="11">
        <v>8</v>
      </c>
      <c r="B457" s="13">
        <v>10.56</v>
      </c>
      <c r="C457" s="7"/>
      <c r="D457" s="29">
        <v>5264.1435000000001</v>
      </c>
      <c r="E457" s="30">
        <f t="shared" si="46"/>
        <v>5.7499999999890861E-2</v>
      </c>
      <c r="F457" s="40">
        <f>E457*E446</f>
        <v>804.99999999847205</v>
      </c>
      <c r="G457" s="29">
        <v>1438.2602999999999</v>
      </c>
      <c r="H457" s="41">
        <f t="shared" si="47"/>
        <v>1.0299999999915599E-2</v>
      </c>
      <c r="I457" s="42">
        <f>H457*H446</f>
        <v>144.19999999881838</v>
      </c>
      <c r="J457" s="43">
        <f t="shared" si="48"/>
        <v>0.17913043478148086</v>
      </c>
    </row>
    <row r="458" spans="1:10" x14ac:dyDescent="0.2">
      <c r="A458" s="11">
        <v>9</v>
      </c>
      <c r="B458" s="13">
        <v>10.7</v>
      </c>
      <c r="C458" s="7"/>
      <c r="D458" s="29">
        <v>5264.2012999999997</v>
      </c>
      <c r="E458" s="30">
        <f t="shared" si="46"/>
        <v>5.7799999999588181E-2</v>
      </c>
      <c r="F458" s="40">
        <f>E458*E446</f>
        <v>809.19999999423453</v>
      </c>
      <c r="G458" s="29">
        <v>1438.271</v>
      </c>
      <c r="H458" s="41">
        <f t="shared" si="47"/>
        <v>1.0700000000042564E-2</v>
      </c>
      <c r="I458" s="42">
        <f>H458*H446</f>
        <v>149.8000000005959</v>
      </c>
      <c r="J458" s="43">
        <f t="shared" si="48"/>
        <v>0.18512110726849137</v>
      </c>
    </row>
    <row r="459" spans="1:10" x14ac:dyDescent="0.2">
      <c r="A459" s="11">
        <v>10</v>
      </c>
      <c r="B459" s="12">
        <v>10.64</v>
      </c>
      <c r="C459" s="7"/>
      <c r="D459" s="29">
        <v>5264.2587999999996</v>
      </c>
      <c r="E459" s="30">
        <f t="shared" si="46"/>
        <v>5.7499999999890861E-2</v>
      </c>
      <c r="F459" s="40">
        <f>E459*E446</f>
        <v>804.99999999847205</v>
      </c>
      <c r="G459" s="29">
        <v>1438.2820999999999</v>
      </c>
      <c r="H459" s="41">
        <f t="shared" si="47"/>
        <v>1.1099999999942156E-2</v>
      </c>
      <c r="I459" s="42">
        <f>H459*H446</f>
        <v>155.39999999919019</v>
      </c>
      <c r="J459" s="43">
        <f t="shared" si="48"/>
        <v>0.19304347826022999</v>
      </c>
    </row>
    <row r="460" spans="1:10" x14ac:dyDescent="0.2">
      <c r="A460" s="11">
        <v>11</v>
      </c>
      <c r="B460" s="12">
        <v>10.6</v>
      </c>
      <c r="C460" s="7"/>
      <c r="D460" s="29">
        <v>5264.3154999999997</v>
      </c>
      <c r="E460" s="30">
        <f t="shared" si="46"/>
        <v>5.6700000000091677E-2</v>
      </c>
      <c r="F460" s="40">
        <f>E460*E446</f>
        <v>793.80000000128348</v>
      </c>
      <c r="G460" s="29">
        <v>1438.2934</v>
      </c>
      <c r="H460" s="41">
        <f t="shared" si="47"/>
        <v>1.1300000000119326E-2</v>
      </c>
      <c r="I460" s="42">
        <f>H460*H446</f>
        <v>158.20000000167056</v>
      </c>
      <c r="J460" s="43">
        <f t="shared" si="48"/>
        <v>0.19929453262964825</v>
      </c>
    </row>
    <row r="461" spans="1:10" x14ac:dyDescent="0.2">
      <c r="A461" s="11">
        <v>12</v>
      </c>
      <c r="B461" s="12">
        <v>10.61</v>
      </c>
      <c r="C461" s="7"/>
      <c r="D461" s="29">
        <v>5264.3720000000003</v>
      </c>
      <c r="E461" s="30">
        <f t="shared" si="46"/>
        <v>5.6500000000596629E-2</v>
      </c>
      <c r="F461" s="40">
        <f>E461*E446</f>
        <v>791.0000000083528</v>
      </c>
      <c r="G461" s="29">
        <v>1438.3054</v>
      </c>
      <c r="H461" s="41">
        <f t="shared" si="47"/>
        <v>1.1999999999943611E-2</v>
      </c>
      <c r="I461" s="42">
        <f>H461*H446</f>
        <v>167.99999999921056</v>
      </c>
      <c r="J461" s="43">
        <f t="shared" si="48"/>
        <v>0.21238938052773262</v>
      </c>
    </row>
    <row r="462" spans="1:10" x14ac:dyDescent="0.2">
      <c r="A462" s="11">
        <v>13</v>
      </c>
      <c r="B462" s="12">
        <v>10.59</v>
      </c>
      <c r="C462" s="7"/>
      <c r="D462" s="29">
        <v>5264.4282000000003</v>
      </c>
      <c r="E462" s="30">
        <f t="shared" si="46"/>
        <v>5.6199999999989814E-2</v>
      </c>
      <c r="F462" s="40">
        <f>E462*E446</f>
        <v>786.79999999985739</v>
      </c>
      <c r="G462" s="29">
        <v>1438.3163999999999</v>
      </c>
      <c r="H462" s="41">
        <f t="shared" si="47"/>
        <v>1.0999999999967258E-2</v>
      </c>
      <c r="I462" s="42">
        <f>H462*H446</f>
        <v>153.99999999954161</v>
      </c>
      <c r="J462" s="43">
        <f t="shared" si="48"/>
        <v>0.19572953736600093</v>
      </c>
    </row>
    <row r="463" spans="1:10" x14ac:dyDescent="0.2">
      <c r="A463" s="11">
        <v>14</v>
      </c>
      <c r="B463" s="13">
        <v>10.38</v>
      </c>
      <c r="C463" s="7"/>
      <c r="D463" s="29">
        <v>5264.4836999999998</v>
      </c>
      <c r="E463" s="30">
        <f t="shared" si="46"/>
        <v>5.5499999999483407E-2</v>
      </c>
      <c r="F463" s="40">
        <f>E463*E446</f>
        <v>776.9999999927677</v>
      </c>
      <c r="G463" s="29">
        <v>1438.3269</v>
      </c>
      <c r="H463" s="41">
        <f t="shared" si="47"/>
        <v>1.0500000000092768E-2</v>
      </c>
      <c r="I463" s="42">
        <f>H463*H446</f>
        <v>147.00000000129876</v>
      </c>
      <c r="J463" s="43">
        <f t="shared" si="48"/>
        <v>0.18918918919262168</v>
      </c>
    </row>
    <row r="464" spans="1:10" x14ac:dyDescent="0.2">
      <c r="A464" s="11">
        <v>15</v>
      </c>
      <c r="B464" s="12">
        <v>10.3</v>
      </c>
      <c r="C464" s="7"/>
      <c r="D464" s="29">
        <v>5264.5406999999996</v>
      </c>
      <c r="E464" s="30">
        <f t="shared" si="46"/>
        <v>5.6999999999788997E-2</v>
      </c>
      <c r="F464" s="40">
        <f>E464*E446</f>
        <v>797.99999999704596</v>
      </c>
      <c r="G464" s="29">
        <v>1438.337</v>
      </c>
      <c r="H464" s="41">
        <f t="shared" si="47"/>
        <v>1.0099999999965803E-2</v>
      </c>
      <c r="I464" s="42">
        <f>H464*H446</f>
        <v>141.39999999952124</v>
      </c>
      <c r="J464" s="43">
        <f t="shared" si="48"/>
        <v>0.17719298245619633</v>
      </c>
    </row>
    <row r="465" spans="1:10" x14ac:dyDescent="0.2">
      <c r="A465" s="11">
        <v>16</v>
      </c>
      <c r="B465" s="13">
        <v>10.53</v>
      </c>
      <c r="C465" s="7"/>
      <c r="D465" s="29">
        <v>5264.5959999999995</v>
      </c>
      <c r="E465" s="30">
        <f t="shared" si="46"/>
        <v>5.5299999999988358E-2</v>
      </c>
      <c r="F465" s="40">
        <f>E465*E446</f>
        <v>774.19999999983702</v>
      </c>
      <c r="G465" s="29">
        <v>1438.3474000000001</v>
      </c>
      <c r="H465" s="41">
        <f t="shared" si="47"/>
        <v>1.0400000000117871E-2</v>
      </c>
      <c r="I465" s="42">
        <f>H465*H446</f>
        <v>145.60000000165019</v>
      </c>
      <c r="J465" s="43">
        <f t="shared" si="48"/>
        <v>0.18806509945967559</v>
      </c>
    </row>
    <row r="466" spans="1:10" x14ac:dyDescent="0.2">
      <c r="A466" s="11">
        <v>17</v>
      </c>
      <c r="B466" s="13">
        <v>10.6</v>
      </c>
      <c r="C466" s="7"/>
      <c r="D466" s="29">
        <v>5264.6496999999999</v>
      </c>
      <c r="E466" s="30">
        <f t="shared" si="46"/>
        <v>5.3700000000389991E-2</v>
      </c>
      <c r="F466" s="40">
        <f>E466*E446</f>
        <v>751.80000000545988</v>
      </c>
      <c r="G466" s="29">
        <v>1438.3585</v>
      </c>
      <c r="H466" s="41">
        <f t="shared" si="47"/>
        <v>1.1099999999942156E-2</v>
      </c>
      <c r="I466" s="42">
        <f>H466*H446</f>
        <v>155.39999999919019</v>
      </c>
      <c r="J466" s="43">
        <f t="shared" si="48"/>
        <v>0.20670391061194682</v>
      </c>
    </row>
    <row r="467" spans="1:10" x14ac:dyDescent="0.2">
      <c r="A467" s="11">
        <v>18</v>
      </c>
      <c r="B467" s="12">
        <v>10.6</v>
      </c>
      <c r="C467" s="7"/>
      <c r="D467" s="29">
        <v>5264.7029000000002</v>
      </c>
      <c r="E467" s="30">
        <f t="shared" si="46"/>
        <v>5.3200000000288128E-2</v>
      </c>
      <c r="F467" s="40">
        <f>E467*E446</f>
        <v>744.80000000403379</v>
      </c>
      <c r="G467" s="29">
        <v>1438.3688999999999</v>
      </c>
      <c r="H467" s="41">
        <f t="shared" si="47"/>
        <v>1.0399999999890497E-2</v>
      </c>
      <c r="I467" s="42">
        <f>H467*H446</f>
        <v>145.59999999846696</v>
      </c>
      <c r="J467" s="43">
        <f t="shared" si="48"/>
        <v>0.19548872180139421</v>
      </c>
    </row>
    <row r="468" spans="1:10" x14ac:dyDescent="0.2">
      <c r="A468" s="11">
        <v>19</v>
      </c>
      <c r="B468" s="13">
        <v>10.57</v>
      </c>
      <c r="C468" s="7"/>
      <c r="D468" s="29">
        <v>5264.7521999999999</v>
      </c>
      <c r="E468" s="30">
        <f t="shared" si="46"/>
        <v>4.9299999999675492E-2</v>
      </c>
      <c r="F468" s="40">
        <f>E468*E446</f>
        <v>690.19999999545689</v>
      </c>
      <c r="G468" s="29">
        <v>1438.3788</v>
      </c>
      <c r="H468" s="41">
        <f t="shared" si="47"/>
        <v>9.9000000000160071E-3</v>
      </c>
      <c r="I468" s="42">
        <f>H468*H446</f>
        <v>138.6000000002241</v>
      </c>
      <c r="J468" s="43">
        <f t="shared" si="48"/>
        <v>0.20081135902801567</v>
      </c>
    </row>
    <row r="469" spans="1:10" x14ac:dyDescent="0.2">
      <c r="A469" s="11">
        <v>20</v>
      </c>
      <c r="B469" s="13">
        <v>10.51</v>
      </c>
      <c r="C469" s="7"/>
      <c r="D469" s="29">
        <v>5264.7956000000004</v>
      </c>
      <c r="E469" s="30">
        <f t="shared" si="46"/>
        <v>4.3400000000474392E-2</v>
      </c>
      <c r="F469" s="40">
        <f>E469*E446</f>
        <v>607.60000000664149</v>
      </c>
      <c r="G469" s="29">
        <v>1438.3870999999999</v>
      </c>
      <c r="H469" s="41">
        <f t="shared" si="47"/>
        <v>8.2999999999628926E-3</v>
      </c>
      <c r="I469" s="42">
        <f>H469*H446</f>
        <v>116.1999999994805</v>
      </c>
      <c r="J469" s="43">
        <f t="shared" si="48"/>
        <v>0.19124423962839096</v>
      </c>
    </row>
    <row r="470" spans="1:10" x14ac:dyDescent="0.2">
      <c r="A470" s="11">
        <v>21</v>
      </c>
      <c r="B470" s="13">
        <v>10.5</v>
      </c>
      <c r="C470" s="7"/>
      <c r="D470" s="29">
        <v>5264.8323</v>
      </c>
      <c r="E470" s="30">
        <f t="shared" si="46"/>
        <v>3.669999999965512E-2</v>
      </c>
      <c r="F470" s="40">
        <f>E470*E446</f>
        <v>513.79999999517167</v>
      </c>
      <c r="G470" s="29">
        <v>1438.3952999999999</v>
      </c>
      <c r="H470" s="41">
        <f t="shared" si="47"/>
        <v>8.1999999999879947E-3</v>
      </c>
      <c r="I470" s="42">
        <f>H470*H446</f>
        <v>114.79999999983193</v>
      </c>
      <c r="J470" s="43">
        <f t="shared" si="48"/>
        <v>0.22343324250858454</v>
      </c>
    </row>
    <row r="471" spans="1:10" x14ac:dyDescent="0.2">
      <c r="A471" s="11">
        <v>22</v>
      </c>
      <c r="B471" s="13">
        <v>10.47</v>
      </c>
      <c r="C471" s="7"/>
      <c r="D471" s="29">
        <v>5264.8657000000003</v>
      </c>
      <c r="E471" s="30">
        <f t="shared" si="46"/>
        <v>3.3400000000256114E-2</v>
      </c>
      <c r="F471" s="40">
        <f>E471*E446</f>
        <v>467.60000000358559</v>
      </c>
      <c r="G471" s="29">
        <v>1438.4037000000001</v>
      </c>
      <c r="H471" s="41">
        <f t="shared" si="47"/>
        <v>8.4000000001651642E-3</v>
      </c>
      <c r="I471" s="42">
        <f>H471*H446</f>
        <v>117.6000000023123</v>
      </c>
      <c r="J471" s="43">
        <f t="shared" si="48"/>
        <v>0.25149700599104047</v>
      </c>
    </row>
    <row r="472" spans="1:10" x14ac:dyDescent="0.2">
      <c r="A472" s="11">
        <v>23</v>
      </c>
      <c r="B472" s="13">
        <v>10.47</v>
      </c>
      <c r="C472" s="7"/>
      <c r="D472" s="29">
        <v>5264.8972000000003</v>
      </c>
      <c r="E472" s="30">
        <f t="shared" si="46"/>
        <v>3.1500000000050932E-2</v>
      </c>
      <c r="F472" s="40">
        <f>E472*E446</f>
        <v>441.00000000071304</v>
      </c>
      <c r="G472" s="29">
        <v>1438.4121</v>
      </c>
      <c r="H472" s="41">
        <f t="shared" si="47"/>
        <v>8.3999999999377906E-3</v>
      </c>
      <c r="I472" s="42">
        <f>H472*H446</f>
        <v>117.59999999912907</v>
      </c>
      <c r="J472" s="43">
        <f t="shared" si="48"/>
        <v>0.26666666666426059</v>
      </c>
    </row>
    <row r="473" spans="1:10" ht="13.5" thickBot="1" x14ac:dyDescent="0.25">
      <c r="A473" s="15">
        <v>24</v>
      </c>
      <c r="B473" s="12">
        <v>10.42</v>
      </c>
      <c r="C473" s="7"/>
      <c r="D473" s="29">
        <v>5264.9281000000001</v>
      </c>
      <c r="E473" s="33">
        <f t="shared" si="46"/>
        <v>3.0899999999746797E-2</v>
      </c>
      <c r="F473" s="44">
        <f>E473*E446</f>
        <v>432.59999999645515</v>
      </c>
      <c r="G473" s="29">
        <v>1438.4204999999999</v>
      </c>
      <c r="H473" s="320">
        <f t="shared" si="47"/>
        <v>8.3999999999377906E-3</v>
      </c>
      <c r="I473" s="46">
        <f>H473*H446</f>
        <v>117.59999999912907</v>
      </c>
      <c r="J473" s="47">
        <f t="shared" si="48"/>
        <v>0.27184466019438908</v>
      </c>
    </row>
    <row r="474" spans="1:10" ht="13.5" thickBot="1" x14ac:dyDescent="0.25">
      <c r="A474" s="16" t="s">
        <v>21</v>
      </c>
      <c r="B474" s="16" t="s">
        <v>20</v>
      </c>
      <c r="C474" s="17" t="s">
        <v>20</v>
      </c>
      <c r="D474" s="16" t="s">
        <v>20</v>
      </c>
      <c r="E474" s="18">
        <f>E473+E472+E471+E470+E469+E468+E467+E466+E465+E464+E463+E462+E461+E460+E459+E458+E457+E456+E455+E454+E453+E452+E451+E450</f>
        <v>1.1432999999997264</v>
      </c>
      <c r="F474" s="27">
        <f>SUM(F450:F473)</f>
        <v>16006.19999999617</v>
      </c>
      <c r="G474" s="16" t="s">
        <v>20</v>
      </c>
      <c r="H474" s="16">
        <f>H473+H472+H471+H470+H469+H468+H467+H466+H465+H464+H463+H462+H461+H460+H459+H458+H457+H456+H455+H454+H453+H452+H451+H450</f>
        <v>0.23450000000002547</v>
      </c>
      <c r="I474" s="28">
        <f>SUM(I450:I473)</f>
        <v>3283.0000000003565</v>
      </c>
      <c r="J474" s="49"/>
    </row>
    <row r="475" spans="1:10" x14ac:dyDescent="0.2">
      <c r="A475" s="20"/>
      <c r="B475" s="20"/>
      <c r="C475" s="20"/>
      <c r="D475" s="20"/>
      <c r="E475" s="20"/>
      <c r="F475" s="21"/>
      <c r="G475" s="20"/>
      <c r="H475" s="20"/>
      <c r="I475" s="21"/>
      <c r="J475" s="38"/>
    </row>
    <row r="476" spans="1:10" x14ac:dyDescent="0.2">
      <c r="A476" s="306" t="s">
        <v>37</v>
      </c>
      <c r="B476" s="307"/>
      <c r="C476" s="307"/>
      <c r="D476" s="307"/>
      <c r="E476" s="307"/>
      <c r="F476" s="307"/>
      <c r="G476" s="307"/>
      <c r="H476" s="307"/>
      <c r="I476" s="307"/>
      <c r="J476" s="4"/>
    </row>
    <row r="477" spans="1:10" x14ac:dyDescent="0.2">
      <c r="A477" s="403" t="s">
        <v>0</v>
      </c>
      <c r="B477" s="403"/>
      <c r="C477" s="403"/>
      <c r="D477" s="307"/>
      <c r="E477" s="307"/>
      <c r="F477" s="469" t="s">
        <v>51</v>
      </c>
      <c r="G477" s="469"/>
      <c r="H477" s="469"/>
      <c r="I477" s="469"/>
      <c r="J477" s="4"/>
    </row>
    <row r="478" spans="1:10" x14ac:dyDescent="0.2">
      <c r="A478" s="307"/>
      <c r="B478" s="307"/>
      <c r="C478" s="307"/>
      <c r="D478" s="307"/>
      <c r="E478" s="307"/>
      <c r="F478" s="403" t="s">
        <v>2</v>
      </c>
      <c r="G478" s="403"/>
      <c r="H478" s="403"/>
      <c r="I478" s="403"/>
      <c r="J478" s="4"/>
    </row>
    <row r="479" spans="1:10" x14ac:dyDescent="0.2">
      <c r="A479" s="308" t="s">
        <v>122</v>
      </c>
      <c r="B479" s="308"/>
      <c r="C479" s="308"/>
      <c r="D479" s="308"/>
      <c r="E479" s="307"/>
      <c r="F479" s="469" t="s">
        <v>50</v>
      </c>
      <c r="G479" s="469"/>
      <c r="H479" s="469"/>
      <c r="I479" s="469"/>
      <c r="J479" s="4"/>
    </row>
    <row r="480" spans="1:10" x14ac:dyDescent="0.2">
      <c r="A480" s="307"/>
      <c r="B480" s="307"/>
      <c r="C480" s="307"/>
      <c r="D480" s="307"/>
      <c r="E480" s="307"/>
      <c r="F480" s="403" t="s">
        <v>4</v>
      </c>
      <c r="G480" s="403"/>
      <c r="H480" s="403"/>
      <c r="I480" s="403"/>
      <c r="J480" s="4"/>
    </row>
    <row r="481" spans="1:10" x14ac:dyDescent="0.2">
      <c r="A481" s="307"/>
      <c r="B481" s="307"/>
      <c r="C481" s="307"/>
      <c r="D481" s="307"/>
      <c r="E481" s="307"/>
      <c r="F481" s="307" t="s">
        <v>5</v>
      </c>
      <c r="G481" s="307"/>
      <c r="H481" s="307"/>
      <c r="I481" s="307"/>
      <c r="J481" s="4"/>
    </row>
    <row r="482" spans="1:10" x14ac:dyDescent="0.2">
      <c r="A482" s="307"/>
      <c r="B482" s="307"/>
      <c r="C482" s="307"/>
      <c r="D482" s="307"/>
      <c r="E482" s="307"/>
      <c r="F482" s="403" t="s">
        <v>6</v>
      </c>
      <c r="G482" s="403"/>
      <c r="H482" s="403"/>
      <c r="I482" s="403"/>
      <c r="J482" s="4"/>
    </row>
    <row r="483" spans="1:10" x14ac:dyDescent="0.2">
      <c r="A483" s="307"/>
      <c r="B483" s="307"/>
      <c r="C483" s="307"/>
      <c r="D483" s="307"/>
      <c r="E483" s="307"/>
      <c r="F483" s="346"/>
      <c r="G483" s="346"/>
      <c r="H483" s="346"/>
      <c r="I483" s="346"/>
      <c r="J483" s="4"/>
    </row>
    <row r="484" spans="1:10" x14ac:dyDescent="0.2">
      <c r="A484" s="4"/>
      <c r="B484" s="4"/>
      <c r="C484" s="4"/>
      <c r="D484" s="403" t="s">
        <v>7</v>
      </c>
      <c r="E484" s="403"/>
      <c r="F484" s="403"/>
      <c r="G484" s="403"/>
      <c r="H484" s="4"/>
      <c r="I484" s="4"/>
      <c r="J484" s="4"/>
    </row>
    <row r="485" spans="1:10" x14ac:dyDescent="0.2">
      <c r="A485" s="404" t="s">
        <v>40</v>
      </c>
      <c r="B485" s="404"/>
      <c r="C485" s="404"/>
      <c r="D485" s="404"/>
      <c r="E485" s="404"/>
      <c r="F485" s="404"/>
      <c r="G485" s="404"/>
      <c r="H485" s="404"/>
      <c r="I485" s="404"/>
      <c r="J485" s="404"/>
    </row>
    <row r="486" spans="1:10" x14ac:dyDescent="0.2">
      <c r="A486" s="404" t="s">
        <v>41</v>
      </c>
      <c r="B486" s="404"/>
      <c r="C486" s="404"/>
      <c r="D486" s="404"/>
      <c r="E486" s="404"/>
      <c r="F486" s="404"/>
      <c r="G486" s="404"/>
      <c r="H486" s="404"/>
      <c r="I486" s="404"/>
      <c r="J486" s="404"/>
    </row>
    <row r="487" spans="1:10" ht="13.5" thickBo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3.5" thickBot="1" x14ac:dyDescent="0.25">
      <c r="A488" s="405" t="s">
        <v>42</v>
      </c>
      <c r="B488" s="412" t="s">
        <v>10</v>
      </c>
      <c r="C488" s="409"/>
      <c r="D488" s="412" t="s">
        <v>43</v>
      </c>
      <c r="E488" s="408"/>
      <c r="F488" s="409"/>
      <c r="G488" s="412" t="s">
        <v>44</v>
      </c>
      <c r="H488" s="408"/>
      <c r="I488" s="409"/>
      <c r="J488" s="405" t="s">
        <v>13</v>
      </c>
    </row>
    <row r="489" spans="1:10" ht="13.5" thickBot="1" x14ac:dyDescent="0.25">
      <c r="A489" s="406"/>
      <c r="B489" s="470"/>
      <c r="C489" s="471"/>
      <c r="D489" s="5" t="s">
        <v>45</v>
      </c>
      <c r="E489" s="472">
        <v>14000</v>
      </c>
      <c r="F489" s="473"/>
      <c r="G489" s="5" t="s">
        <v>46</v>
      </c>
      <c r="H489" s="472">
        <v>14000</v>
      </c>
      <c r="I489" s="473"/>
      <c r="J489" s="406"/>
    </row>
    <row r="490" spans="1:10" x14ac:dyDescent="0.2">
      <c r="A490" s="406"/>
      <c r="B490" s="412" t="s">
        <v>15</v>
      </c>
      <c r="C490" s="405" t="s">
        <v>16</v>
      </c>
      <c r="D490" s="405" t="s">
        <v>47</v>
      </c>
      <c r="E490" s="405" t="s">
        <v>48</v>
      </c>
      <c r="F490" s="409" t="s">
        <v>49</v>
      </c>
      <c r="G490" s="405" t="s">
        <v>47</v>
      </c>
      <c r="H490" s="405" t="s">
        <v>48</v>
      </c>
      <c r="I490" s="405" t="s">
        <v>49</v>
      </c>
      <c r="J490" s="406"/>
    </row>
    <row r="491" spans="1:10" ht="13.5" thickBot="1" x14ac:dyDescent="0.25">
      <c r="A491" s="407"/>
      <c r="B491" s="416"/>
      <c r="C491" s="407"/>
      <c r="D491" s="407"/>
      <c r="E491" s="407"/>
      <c r="F491" s="411"/>
      <c r="G491" s="407"/>
      <c r="H491" s="407"/>
      <c r="I491" s="407"/>
      <c r="J491" s="407"/>
    </row>
    <row r="492" spans="1:10" x14ac:dyDescent="0.2">
      <c r="A492" s="6">
        <v>0</v>
      </c>
      <c r="B492" s="7"/>
      <c r="C492" s="7">
        <v>10.24</v>
      </c>
      <c r="D492" s="29">
        <v>2162.8611999999998</v>
      </c>
      <c r="E492" s="9" t="s">
        <v>20</v>
      </c>
      <c r="F492" s="10" t="s">
        <v>20</v>
      </c>
      <c r="G492" s="29">
        <v>552.20180000000005</v>
      </c>
      <c r="H492" s="9" t="s">
        <v>20</v>
      </c>
      <c r="I492" s="10" t="s">
        <v>20</v>
      </c>
      <c r="J492" s="6" t="s">
        <v>20</v>
      </c>
    </row>
    <row r="493" spans="1:10" x14ac:dyDescent="0.2">
      <c r="A493" s="11">
        <v>1</v>
      </c>
      <c r="B493" s="7"/>
      <c r="C493" s="7">
        <v>10.210000000000001</v>
      </c>
      <c r="D493" s="29">
        <v>2162.9196999999999</v>
      </c>
      <c r="E493" s="30">
        <f>(D493-D492)</f>
        <v>5.8500000000094587E-2</v>
      </c>
      <c r="F493" s="31">
        <f>E493*E489</f>
        <v>819.00000000132422</v>
      </c>
      <c r="G493" s="29">
        <v>552.22439999999995</v>
      </c>
      <c r="H493" s="30">
        <f>G493-G492</f>
        <v>2.2599999999897591E-2</v>
      </c>
      <c r="I493" s="13">
        <f>H493*H489</f>
        <v>316.39999999856627</v>
      </c>
      <c r="J493" s="32">
        <f>IF(E493=0,0,I493/F493)</f>
        <v>0.38632478632241113</v>
      </c>
    </row>
    <row r="494" spans="1:10" x14ac:dyDescent="0.2">
      <c r="A494" s="11">
        <v>2</v>
      </c>
      <c r="B494" s="7"/>
      <c r="C494" s="7">
        <v>10.27</v>
      </c>
      <c r="D494" s="29">
        <v>2162.9802</v>
      </c>
      <c r="E494" s="30">
        <f t="shared" ref="E494:E516" si="49">(D494-D493)</f>
        <v>6.0500000000047294E-2</v>
      </c>
      <c r="F494" s="31">
        <f>E494*E489</f>
        <v>847.00000000066211</v>
      </c>
      <c r="G494" s="29">
        <v>552.24659999999994</v>
      </c>
      <c r="H494" s="30">
        <f t="shared" ref="H494:H516" si="50">G494-G493</f>
        <v>2.2199999999997999E-2</v>
      </c>
      <c r="I494" s="13">
        <f>H494*H489</f>
        <v>310.79999999997199</v>
      </c>
      <c r="J494" s="32">
        <f t="shared" ref="J494:J516" si="51">IF(E494=0,0,I494/F494)</f>
        <v>0.36694214876001069</v>
      </c>
    </row>
    <row r="495" spans="1:10" x14ac:dyDescent="0.2">
      <c r="A495" s="11">
        <v>3</v>
      </c>
      <c r="B495" s="7"/>
      <c r="C495" s="7">
        <v>10.27</v>
      </c>
      <c r="D495" s="29">
        <v>2163.0529000000001</v>
      </c>
      <c r="E495" s="30">
        <f t="shared" si="49"/>
        <v>7.2700000000168075E-2</v>
      </c>
      <c r="F495" s="31">
        <f>E495*E489</f>
        <v>1017.800000002353</v>
      </c>
      <c r="G495" s="29">
        <v>552.26859999999999</v>
      </c>
      <c r="H495" s="30">
        <f t="shared" si="50"/>
        <v>2.2000000000048203E-2</v>
      </c>
      <c r="I495" s="13">
        <f>H495*H489</f>
        <v>308.00000000067485</v>
      </c>
      <c r="J495" s="32">
        <f t="shared" si="51"/>
        <v>0.30261348005498406</v>
      </c>
    </row>
    <row r="496" spans="1:10" x14ac:dyDescent="0.2">
      <c r="A496" s="11">
        <v>4</v>
      </c>
      <c r="B496" s="7"/>
      <c r="C496" s="7">
        <v>10.25</v>
      </c>
      <c r="D496" s="29">
        <v>2163.1356000000001</v>
      </c>
      <c r="E496" s="30">
        <f t="shared" si="49"/>
        <v>8.2699999999931606E-2</v>
      </c>
      <c r="F496" s="31">
        <f>E496*E489</f>
        <v>1157.7999999990425</v>
      </c>
      <c r="G496" s="29">
        <v>552.29150000000004</v>
      </c>
      <c r="H496" s="30">
        <f t="shared" si="50"/>
        <v>2.2900000000049658E-2</v>
      </c>
      <c r="I496" s="13">
        <f>H496*H489</f>
        <v>320.60000000069522</v>
      </c>
      <c r="J496" s="32">
        <f t="shared" si="51"/>
        <v>0.27690447400324786</v>
      </c>
    </row>
    <row r="497" spans="1:10" x14ac:dyDescent="0.2">
      <c r="A497" s="11">
        <v>5</v>
      </c>
      <c r="B497" s="7"/>
      <c r="C497" s="7">
        <v>10.17</v>
      </c>
      <c r="D497" s="29">
        <v>2163.1927000000001</v>
      </c>
      <c r="E497" s="30">
        <f t="shared" si="49"/>
        <v>5.7099999999991269E-2</v>
      </c>
      <c r="F497" s="31">
        <f>E497*E489</f>
        <v>799.39999999987776</v>
      </c>
      <c r="G497" s="29">
        <v>552.3066</v>
      </c>
      <c r="H497" s="30">
        <f t="shared" si="50"/>
        <v>1.5099999999961256E-2</v>
      </c>
      <c r="I497" s="13">
        <f>H497*H489</f>
        <v>211.39999999945758</v>
      </c>
      <c r="J497" s="32">
        <f t="shared" si="51"/>
        <v>0.26444833625155106</v>
      </c>
    </row>
    <row r="498" spans="1:10" x14ac:dyDescent="0.2">
      <c r="A498" s="11">
        <v>6</v>
      </c>
      <c r="B498" s="7"/>
      <c r="C498" s="7">
        <v>10.34</v>
      </c>
      <c r="D498" s="29">
        <v>2163.2339999999999</v>
      </c>
      <c r="E498" s="30">
        <f t="shared" si="49"/>
        <v>4.1299999999864667E-2</v>
      </c>
      <c r="F498" s="31">
        <f>E498*E489</f>
        <v>578.19999999810534</v>
      </c>
      <c r="G498" s="29">
        <v>552.31700000000001</v>
      </c>
      <c r="H498" s="30">
        <f t="shared" si="50"/>
        <v>1.0400000000004184E-2</v>
      </c>
      <c r="I498" s="13">
        <f>H498*H489</f>
        <v>145.60000000005857</v>
      </c>
      <c r="J498" s="32">
        <f t="shared" si="51"/>
        <v>0.2518159806304664</v>
      </c>
    </row>
    <row r="499" spans="1:10" x14ac:dyDescent="0.2">
      <c r="A499" s="11">
        <v>7</v>
      </c>
      <c r="B499" s="7"/>
      <c r="C499" s="7">
        <v>10.4</v>
      </c>
      <c r="D499" s="29">
        <v>2163.2781</v>
      </c>
      <c r="E499" s="30">
        <f t="shared" si="49"/>
        <v>4.4100000000071304E-2</v>
      </c>
      <c r="F499" s="31">
        <f>E499*E489</f>
        <v>617.40000000099826</v>
      </c>
      <c r="G499" s="29">
        <v>552.32799999999997</v>
      </c>
      <c r="H499" s="30">
        <f t="shared" si="50"/>
        <v>1.0999999999967258E-2</v>
      </c>
      <c r="I499" s="13">
        <f>H499*H489</f>
        <v>153.99999999954161</v>
      </c>
      <c r="J499" s="32">
        <f t="shared" si="51"/>
        <v>0.24943310657481796</v>
      </c>
    </row>
    <row r="500" spans="1:10" x14ac:dyDescent="0.2">
      <c r="A500" s="11">
        <v>8</v>
      </c>
      <c r="B500" s="7"/>
      <c r="C500" s="7">
        <v>10.34</v>
      </c>
      <c r="D500" s="29">
        <v>2163.3215</v>
      </c>
      <c r="E500" s="30">
        <f t="shared" si="49"/>
        <v>4.3400000000019645E-2</v>
      </c>
      <c r="F500" s="31">
        <f>E500*E489</f>
        <v>607.60000000027503</v>
      </c>
      <c r="G500" s="29">
        <v>552.33889999999997</v>
      </c>
      <c r="H500" s="30">
        <f t="shared" si="50"/>
        <v>1.089999999999236E-2</v>
      </c>
      <c r="I500" s="13">
        <f>H500*H489</f>
        <v>152.59999999989304</v>
      </c>
      <c r="J500" s="32">
        <f t="shared" si="51"/>
        <v>0.2511520737324292</v>
      </c>
    </row>
    <row r="501" spans="1:10" x14ac:dyDescent="0.2">
      <c r="A501" s="11">
        <v>9</v>
      </c>
      <c r="B501" s="7"/>
      <c r="C501" s="7">
        <v>10.31</v>
      </c>
      <c r="D501" s="29">
        <v>2163.3634000000002</v>
      </c>
      <c r="E501" s="30">
        <f t="shared" si="49"/>
        <v>4.1900000000168802E-2</v>
      </c>
      <c r="F501" s="31">
        <f>E501*E489</f>
        <v>586.60000000236323</v>
      </c>
      <c r="G501" s="29">
        <v>552.34969999999998</v>
      </c>
      <c r="H501" s="30">
        <f t="shared" si="50"/>
        <v>1.0800000000017462E-2</v>
      </c>
      <c r="I501" s="13">
        <f>H501*H489</f>
        <v>151.20000000024447</v>
      </c>
      <c r="J501" s="32">
        <f t="shared" si="51"/>
        <v>0.25775656324520174</v>
      </c>
    </row>
    <row r="502" spans="1:10" x14ac:dyDescent="0.2">
      <c r="A502" s="11">
        <v>10</v>
      </c>
      <c r="B502" s="7"/>
      <c r="C502" s="7">
        <v>10.29</v>
      </c>
      <c r="D502" s="29">
        <v>2163.4059999999999</v>
      </c>
      <c r="E502" s="30">
        <f t="shared" si="49"/>
        <v>4.2599999999765714E-2</v>
      </c>
      <c r="F502" s="31">
        <f>E502*E489</f>
        <v>596.39999999672</v>
      </c>
      <c r="G502" s="29">
        <v>552.36019999999996</v>
      </c>
      <c r="H502" s="30">
        <f t="shared" si="50"/>
        <v>1.0499999999979082E-2</v>
      </c>
      <c r="I502" s="13">
        <f>H502*H489</f>
        <v>146.99999999970714</v>
      </c>
      <c r="J502" s="32">
        <f t="shared" si="51"/>
        <v>0.24647887324030113</v>
      </c>
    </row>
    <row r="503" spans="1:10" x14ac:dyDescent="0.2">
      <c r="A503" s="11">
        <v>11</v>
      </c>
      <c r="B503" s="7"/>
      <c r="C503" s="14">
        <v>10.3</v>
      </c>
      <c r="D503" s="29">
        <v>2163.4477999999999</v>
      </c>
      <c r="E503" s="30">
        <f t="shared" si="49"/>
        <v>4.1799999999966531E-2</v>
      </c>
      <c r="F503" s="31">
        <f>E503*E489</f>
        <v>585.19999999953143</v>
      </c>
      <c r="G503" s="29">
        <v>552.37120000000004</v>
      </c>
      <c r="H503" s="30">
        <f t="shared" si="50"/>
        <v>1.1000000000080945E-2</v>
      </c>
      <c r="I503" s="13">
        <f>H503*H489</f>
        <v>154.00000000113323</v>
      </c>
      <c r="J503" s="32">
        <f t="shared" si="51"/>
        <v>0.26315789473898932</v>
      </c>
    </row>
    <row r="504" spans="1:10" x14ac:dyDescent="0.2">
      <c r="A504" s="11">
        <v>12</v>
      </c>
      <c r="B504" s="7"/>
      <c r="C504" s="14">
        <v>10.3</v>
      </c>
      <c r="D504" s="29">
        <v>2163.4890999999998</v>
      </c>
      <c r="E504" s="30">
        <f t="shared" si="49"/>
        <v>4.1299999999864667E-2</v>
      </c>
      <c r="F504" s="31">
        <f>E504*E489</f>
        <v>578.19999999810534</v>
      </c>
      <c r="G504" s="29">
        <v>552.38189999999997</v>
      </c>
      <c r="H504" s="30">
        <f t="shared" si="50"/>
        <v>1.0699999999928878E-2</v>
      </c>
      <c r="I504" s="13">
        <f>H504*H489</f>
        <v>149.79999999900429</v>
      </c>
      <c r="J504" s="32">
        <f t="shared" si="51"/>
        <v>0.25907990314682661</v>
      </c>
    </row>
    <row r="505" spans="1:10" x14ac:dyDescent="0.2">
      <c r="A505" s="11">
        <v>13</v>
      </c>
      <c r="B505" s="7"/>
      <c r="C505" s="7">
        <v>10.27</v>
      </c>
      <c r="D505" s="29">
        <v>2163.5300999999999</v>
      </c>
      <c r="E505" s="30">
        <f t="shared" si="49"/>
        <v>4.1000000000167347E-2</v>
      </c>
      <c r="F505" s="31">
        <f>E505*E489</f>
        <v>574.00000000234286</v>
      </c>
      <c r="G505" s="29">
        <v>552.39229999999998</v>
      </c>
      <c r="H505" s="30">
        <f t="shared" si="50"/>
        <v>1.0400000000004184E-2</v>
      </c>
      <c r="I505" s="13">
        <f>H505*H489</f>
        <v>145.60000000005857</v>
      </c>
      <c r="J505" s="32">
        <f t="shared" si="51"/>
        <v>0.25365853658443255</v>
      </c>
    </row>
    <row r="506" spans="1:10" x14ac:dyDescent="0.2">
      <c r="A506" s="11">
        <v>14</v>
      </c>
      <c r="B506" s="7"/>
      <c r="C506" s="14">
        <v>10.25</v>
      </c>
      <c r="D506" s="29">
        <v>2163.5708</v>
      </c>
      <c r="E506" s="30">
        <f t="shared" si="49"/>
        <v>4.070000000001528E-2</v>
      </c>
      <c r="F506" s="31">
        <f>E506*E489</f>
        <v>569.80000000021391</v>
      </c>
      <c r="G506" s="29">
        <v>552.40279999999996</v>
      </c>
      <c r="H506" s="30">
        <f t="shared" si="50"/>
        <v>1.0499999999979082E-2</v>
      </c>
      <c r="I506" s="13">
        <f>H506*H489</f>
        <v>146.99999999970714</v>
      </c>
      <c r="J506" s="32">
        <f t="shared" si="51"/>
        <v>0.25798525798464716</v>
      </c>
    </row>
    <row r="507" spans="1:10" x14ac:dyDescent="0.2">
      <c r="A507" s="11">
        <v>15</v>
      </c>
      <c r="B507" s="7"/>
      <c r="C507" s="14">
        <v>10.17</v>
      </c>
      <c r="D507" s="29">
        <v>2163.6129000000001</v>
      </c>
      <c r="E507" s="30">
        <f t="shared" si="49"/>
        <v>4.2100000000118598E-2</v>
      </c>
      <c r="F507" s="31">
        <f>E507*E489</f>
        <v>589.40000000166037</v>
      </c>
      <c r="G507" s="29">
        <v>552.41309999999999</v>
      </c>
      <c r="H507" s="30">
        <f t="shared" si="50"/>
        <v>1.0300000000029286E-2</v>
      </c>
      <c r="I507" s="13">
        <f>H507*H489</f>
        <v>144.20000000041</v>
      </c>
      <c r="J507" s="32">
        <f t="shared" si="51"/>
        <v>0.24465558194774989</v>
      </c>
    </row>
    <row r="508" spans="1:10" x14ac:dyDescent="0.2">
      <c r="A508" s="11">
        <v>16</v>
      </c>
      <c r="B508" s="7"/>
      <c r="C508" s="7">
        <v>10.23</v>
      </c>
      <c r="D508" s="29">
        <v>2163.6543999999999</v>
      </c>
      <c r="E508" s="30">
        <f t="shared" si="49"/>
        <v>4.1499999999814463E-2</v>
      </c>
      <c r="F508" s="31">
        <f>E508*E489</f>
        <v>580.99999999740248</v>
      </c>
      <c r="G508" s="29">
        <v>552.42370000000005</v>
      </c>
      <c r="H508" s="30">
        <f t="shared" si="50"/>
        <v>1.0600000000067666E-2</v>
      </c>
      <c r="I508" s="13">
        <f>H508*H489</f>
        <v>148.40000000094733</v>
      </c>
      <c r="J508" s="32">
        <f t="shared" si="51"/>
        <v>0.2554216867497604</v>
      </c>
    </row>
    <row r="509" spans="1:10" x14ac:dyDescent="0.2">
      <c r="A509" s="11">
        <v>17</v>
      </c>
      <c r="B509" s="7"/>
      <c r="C509" s="7">
        <v>10.23</v>
      </c>
      <c r="D509" s="29">
        <v>2163.6963999999998</v>
      </c>
      <c r="E509" s="30">
        <f t="shared" si="49"/>
        <v>4.1999999999916326E-2</v>
      </c>
      <c r="F509" s="31">
        <f>E509*E489</f>
        <v>587.99999999882857</v>
      </c>
      <c r="G509" s="29">
        <v>552.43430000000001</v>
      </c>
      <c r="H509" s="30">
        <f t="shared" si="50"/>
        <v>1.059999999995398E-2</v>
      </c>
      <c r="I509" s="13">
        <f>H509*H489</f>
        <v>148.39999999935571</v>
      </c>
      <c r="J509" s="32">
        <f t="shared" si="51"/>
        <v>0.25238095238035946</v>
      </c>
    </row>
    <row r="510" spans="1:10" x14ac:dyDescent="0.2">
      <c r="A510" s="11">
        <v>18</v>
      </c>
      <c r="B510" s="7"/>
      <c r="C510" s="7">
        <v>10.3</v>
      </c>
      <c r="D510" s="29">
        <v>2163.7372999999998</v>
      </c>
      <c r="E510" s="30">
        <f t="shared" si="49"/>
        <v>4.0899999999965075E-2</v>
      </c>
      <c r="F510" s="31">
        <f>E510*E489</f>
        <v>572.59999999951106</v>
      </c>
      <c r="G510" s="29">
        <v>552.44449999999995</v>
      </c>
      <c r="H510" s="30">
        <f t="shared" si="50"/>
        <v>1.0199999999940701E-2</v>
      </c>
      <c r="I510" s="13">
        <f>H510*H489</f>
        <v>142.79999999916981</v>
      </c>
      <c r="J510" s="32">
        <f t="shared" si="51"/>
        <v>0.24938875305499783</v>
      </c>
    </row>
    <row r="511" spans="1:10" x14ac:dyDescent="0.2">
      <c r="A511" s="11">
        <v>19</v>
      </c>
      <c r="B511" s="7"/>
      <c r="C511" s="7">
        <v>10.34</v>
      </c>
      <c r="D511" s="29">
        <v>2163.7761</v>
      </c>
      <c r="E511" s="30">
        <f t="shared" si="49"/>
        <v>3.8800000000264845E-2</v>
      </c>
      <c r="F511" s="31">
        <f>E511*E489</f>
        <v>543.20000000370783</v>
      </c>
      <c r="G511" s="29">
        <v>552.45389999999998</v>
      </c>
      <c r="H511" s="30">
        <f t="shared" si="50"/>
        <v>9.4000000000278305E-3</v>
      </c>
      <c r="I511" s="13">
        <f>H511*H489</f>
        <v>131.60000000038963</v>
      </c>
      <c r="J511" s="32">
        <f t="shared" si="51"/>
        <v>0.24226804123617698</v>
      </c>
    </row>
    <row r="512" spans="1:10" x14ac:dyDescent="0.2">
      <c r="A512" s="11">
        <v>20</v>
      </c>
      <c r="B512" s="7"/>
      <c r="C512" s="7">
        <v>10.09</v>
      </c>
      <c r="D512" s="29">
        <v>2163.8090000000002</v>
      </c>
      <c r="E512" s="30">
        <f t="shared" si="49"/>
        <v>3.290000000015425E-2</v>
      </c>
      <c r="F512" s="31">
        <f>E512*E489</f>
        <v>460.6000000021595</v>
      </c>
      <c r="G512" s="29">
        <v>552.46320000000003</v>
      </c>
      <c r="H512" s="30">
        <f t="shared" si="50"/>
        <v>9.3000000000529326E-3</v>
      </c>
      <c r="I512" s="13">
        <f>H512*H489</f>
        <v>130.20000000074106</v>
      </c>
      <c r="J512" s="32">
        <f t="shared" si="51"/>
        <v>0.28267477203675773</v>
      </c>
    </row>
    <row r="513" spans="1:10" x14ac:dyDescent="0.2">
      <c r="A513" s="11">
        <v>21</v>
      </c>
      <c r="B513" s="7"/>
      <c r="C513" s="7">
        <v>10.16</v>
      </c>
      <c r="D513" s="29">
        <v>2163.8368</v>
      </c>
      <c r="E513" s="30">
        <f t="shared" si="49"/>
        <v>2.7799999999842839E-2</v>
      </c>
      <c r="F513" s="31">
        <f>E513*E489</f>
        <v>389.19999999779975</v>
      </c>
      <c r="G513" s="29">
        <v>552.47280000000001</v>
      </c>
      <c r="H513" s="30">
        <f t="shared" si="50"/>
        <v>9.5999999999776264E-3</v>
      </c>
      <c r="I513" s="13">
        <f>H513*H489</f>
        <v>134.39999999968677</v>
      </c>
      <c r="J513" s="32">
        <f t="shared" si="51"/>
        <v>0.34532374100834162</v>
      </c>
    </row>
    <row r="514" spans="1:10" x14ac:dyDescent="0.2">
      <c r="A514" s="11">
        <v>22</v>
      </c>
      <c r="B514" s="7"/>
      <c r="C514" s="7">
        <v>10.130000000000001</v>
      </c>
      <c r="D514" s="29">
        <v>2163.8618000000001</v>
      </c>
      <c r="E514" s="30">
        <f t="shared" si="49"/>
        <v>2.5000000000090949E-2</v>
      </c>
      <c r="F514" s="31">
        <f>E514*E489</f>
        <v>350.00000000127329</v>
      </c>
      <c r="G514" s="29">
        <v>552.48239999999998</v>
      </c>
      <c r="H514" s="30">
        <f t="shared" si="50"/>
        <v>9.5999999999776264E-3</v>
      </c>
      <c r="I514" s="13">
        <f>H514*H489</f>
        <v>134.39999999968677</v>
      </c>
      <c r="J514" s="32">
        <f t="shared" si="51"/>
        <v>0.38399999999770806</v>
      </c>
    </row>
    <row r="515" spans="1:10" x14ac:dyDescent="0.2">
      <c r="A515" s="11">
        <v>23</v>
      </c>
      <c r="B515" s="7"/>
      <c r="C515" s="7">
        <v>10.07</v>
      </c>
      <c r="D515" s="29">
        <v>2163.8852999999999</v>
      </c>
      <c r="E515" s="30">
        <f t="shared" si="49"/>
        <v>2.3499999999785359E-2</v>
      </c>
      <c r="F515" s="31">
        <f>E515*E489</f>
        <v>328.99999999699503</v>
      </c>
      <c r="G515" s="29">
        <v>552.49180000000001</v>
      </c>
      <c r="H515" s="30">
        <f t="shared" si="50"/>
        <v>9.4000000000278305E-3</v>
      </c>
      <c r="I515" s="13">
        <f>H515*H489</f>
        <v>131.60000000038963</v>
      </c>
      <c r="J515" s="32">
        <f t="shared" si="51"/>
        <v>0.40000000000483776</v>
      </c>
    </row>
    <row r="516" spans="1:10" ht="13.5" thickBot="1" x14ac:dyDescent="0.25">
      <c r="A516" s="15">
        <v>24</v>
      </c>
      <c r="B516" s="7"/>
      <c r="C516" s="7">
        <v>10.050000000000001</v>
      </c>
      <c r="D516" s="29">
        <v>2163.9081999999999</v>
      </c>
      <c r="E516" s="33">
        <f t="shared" si="49"/>
        <v>2.2899999999935972E-2</v>
      </c>
      <c r="F516" s="34">
        <f>E516*E489</f>
        <v>320.5999999991036</v>
      </c>
      <c r="G516" s="29">
        <v>552.50109999999995</v>
      </c>
      <c r="H516" s="33">
        <f t="shared" si="50"/>
        <v>9.2999999999392458E-3</v>
      </c>
      <c r="I516" s="35">
        <f>H516*H489</f>
        <v>130.19999999914944</v>
      </c>
      <c r="J516" s="36">
        <f t="shared" si="51"/>
        <v>0.40611353711638642</v>
      </c>
    </row>
    <row r="517" spans="1:10" ht="13.5" thickBot="1" x14ac:dyDescent="0.25">
      <c r="A517" s="16" t="s">
        <v>21</v>
      </c>
      <c r="B517" s="16" t="s">
        <v>20</v>
      </c>
      <c r="C517" s="17" t="s">
        <v>20</v>
      </c>
      <c r="D517" s="16" t="s">
        <v>20</v>
      </c>
      <c r="E517" s="18">
        <f>E516+E515+E514+E513+E512+E511+E510+E509+E508+E507+E506+E505+E504+E503+E502+E501+E500+E499+E498+E497+E496+E495+E494+E493</f>
        <v>1.0470000000000255</v>
      </c>
      <c r="F517" s="19">
        <f>SUM(F493:F516)</f>
        <v>14658.000000000357</v>
      </c>
      <c r="G517" s="16" t="s">
        <v>20</v>
      </c>
      <c r="H517" s="17">
        <f>H516+H515+H514+H513+H512+H511+H510+H509+H508+H507+H506+H505+H504+H503+H502+H501+H500+H499+H498+H497+H496+H495+H494+H493</f>
        <v>0.29929999999990287</v>
      </c>
      <c r="I517" s="19">
        <f>SUM(I493:I516)</f>
        <v>4190.1999999986401</v>
      </c>
      <c r="J517" s="37"/>
    </row>
    <row r="518" spans="1:10" x14ac:dyDescent="0.2">
      <c r="A518" s="20"/>
      <c r="B518" s="20"/>
      <c r="C518" s="20"/>
      <c r="D518" s="20"/>
      <c r="E518" s="20"/>
      <c r="F518" s="21"/>
      <c r="G518" s="20"/>
      <c r="H518" s="20"/>
      <c r="I518" s="21"/>
      <c r="J518" s="38"/>
    </row>
    <row r="519" spans="1:10" x14ac:dyDescent="0.2">
      <c r="A519" s="306" t="s">
        <v>37</v>
      </c>
      <c r="B519" s="307"/>
      <c r="C519" s="307"/>
      <c r="D519" s="307"/>
      <c r="E519" s="307"/>
      <c r="F519" s="307"/>
      <c r="G519" s="307"/>
      <c r="H519" s="307"/>
      <c r="I519" s="307"/>
      <c r="J519" s="4"/>
    </row>
    <row r="520" spans="1:10" x14ac:dyDescent="0.2">
      <c r="A520" s="403" t="s">
        <v>0</v>
      </c>
      <c r="B520" s="403"/>
      <c r="C520" s="403"/>
      <c r="D520" s="307"/>
      <c r="E520" s="307"/>
      <c r="F520" s="469" t="s">
        <v>53</v>
      </c>
      <c r="G520" s="469"/>
      <c r="H520" s="469"/>
      <c r="I520" s="469"/>
      <c r="J520" s="4"/>
    </row>
    <row r="521" spans="1:10" x14ac:dyDescent="0.2">
      <c r="A521" s="307"/>
      <c r="B521" s="307"/>
      <c r="C521" s="307"/>
      <c r="D521" s="307"/>
      <c r="E521" s="307"/>
      <c r="F521" s="403" t="s">
        <v>2</v>
      </c>
      <c r="G521" s="403"/>
      <c r="H521" s="403"/>
      <c r="I521" s="403"/>
      <c r="J521" s="4"/>
    </row>
    <row r="522" spans="1:10" x14ac:dyDescent="0.2">
      <c r="A522" s="308" t="s">
        <v>122</v>
      </c>
      <c r="B522" s="308"/>
      <c r="C522" s="308"/>
      <c r="D522" s="308"/>
      <c r="E522" s="307"/>
      <c r="F522" s="469" t="s">
        <v>39</v>
      </c>
      <c r="G522" s="469"/>
      <c r="H522" s="469"/>
      <c r="I522" s="469"/>
      <c r="J522" s="4"/>
    </row>
    <row r="523" spans="1:10" x14ac:dyDescent="0.2">
      <c r="A523" s="307"/>
      <c r="B523" s="307"/>
      <c r="C523" s="307"/>
      <c r="D523" s="307"/>
      <c r="E523" s="307"/>
      <c r="F523" s="403" t="s">
        <v>4</v>
      </c>
      <c r="G523" s="403"/>
      <c r="H523" s="403"/>
      <c r="I523" s="403"/>
      <c r="J523" s="4"/>
    </row>
    <row r="524" spans="1:10" x14ac:dyDescent="0.2">
      <c r="A524" s="307"/>
      <c r="B524" s="307"/>
      <c r="C524" s="307"/>
      <c r="D524" s="307"/>
      <c r="E524" s="307"/>
      <c r="F524" s="307" t="s">
        <v>5</v>
      </c>
      <c r="G524" s="307"/>
      <c r="H524" s="307"/>
      <c r="I524" s="307"/>
      <c r="J524" s="4"/>
    </row>
    <row r="525" spans="1:10" x14ac:dyDescent="0.2">
      <c r="A525" s="307"/>
      <c r="B525" s="307"/>
      <c r="C525" s="307"/>
      <c r="D525" s="307"/>
      <c r="E525" s="307"/>
      <c r="F525" s="403" t="s">
        <v>6</v>
      </c>
      <c r="G525" s="403"/>
      <c r="H525" s="403"/>
      <c r="I525" s="403"/>
      <c r="J525" s="4"/>
    </row>
    <row r="526" spans="1:10" x14ac:dyDescent="0.2">
      <c r="A526" s="4"/>
      <c r="B526" s="4"/>
      <c r="C526" s="4"/>
      <c r="D526" s="4"/>
      <c r="E526" s="4"/>
      <c r="F526" s="345"/>
      <c r="G526" s="345"/>
      <c r="H526" s="345"/>
      <c r="I526" s="345"/>
      <c r="J526" s="4"/>
    </row>
    <row r="527" spans="1:10" x14ac:dyDescent="0.2">
      <c r="A527" s="4"/>
      <c r="B527" s="4"/>
      <c r="C527" s="4"/>
      <c r="D527" s="403" t="s">
        <v>7</v>
      </c>
      <c r="E527" s="403"/>
      <c r="F527" s="403"/>
      <c r="G527" s="403"/>
      <c r="H527" s="4"/>
      <c r="I527" s="4"/>
      <c r="J527" s="4"/>
    </row>
    <row r="528" spans="1:10" x14ac:dyDescent="0.2">
      <c r="A528" s="404" t="s">
        <v>52</v>
      </c>
      <c r="B528" s="404"/>
      <c r="C528" s="404"/>
      <c r="D528" s="404"/>
      <c r="E528" s="404"/>
      <c r="F528" s="404"/>
      <c r="G528" s="404"/>
      <c r="H528" s="404"/>
      <c r="I528" s="404"/>
      <c r="J528" s="404"/>
    </row>
    <row r="529" spans="1:10" x14ac:dyDescent="0.2">
      <c r="A529" s="404" t="s">
        <v>41</v>
      </c>
      <c r="B529" s="404"/>
      <c r="C529" s="404"/>
      <c r="D529" s="404"/>
      <c r="E529" s="404"/>
      <c r="F529" s="404"/>
      <c r="G529" s="404"/>
      <c r="H529" s="404"/>
      <c r="I529" s="404"/>
      <c r="J529" s="404"/>
    </row>
    <row r="530" spans="1:10" ht="13.5" thickBo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3.5" thickBot="1" x14ac:dyDescent="0.25">
      <c r="A531" s="405" t="s">
        <v>42</v>
      </c>
      <c r="B531" s="412" t="s">
        <v>10</v>
      </c>
      <c r="C531" s="409"/>
      <c r="D531" s="412" t="s">
        <v>43</v>
      </c>
      <c r="E531" s="408"/>
      <c r="F531" s="409"/>
      <c r="G531" s="412" t="s">
        <v>44</v>
      </c>
      <c r="H531" s="408"/>
      <c r="I531" s="409"/>
      <c r="J531" s="405" t="s">
        <v>13</v>
      </c>
    </row>
    <row r="532" spans="1:10" ht="13.5" thickBot="1" x14ac:dyDescent="0.25">
      <c r="A532" s="406"/>
      <c r="B532" s="470"/>
      <c r="C532" s="471"/>
      <c r="D532" s="5" t="s">
        <v>45</v>
      </c>
      <c r="E532" s="472">
        <v>20000</v>
      </c>
      <c r="F532" s="473"/>
      <c r="G532" s="5" t="s">
        <v>46</v>
      </c>
      <c r="H532" s="472">
        <v>20000</v>
      </c>
      <c r="I532" s="473"/>
      <c r="J532" s="406"/>
    </row>
    <row r="533" spans="1:10" x14ac:dyDescent="0.2">
      <c r="A533" s="406"/>
      <c r="B533" s="412" t="s">
        <v>15</v>
      </c>
      <c r="C533" s="405" t="s">
        <v>16</v>
      </c>
      <c r="D533" s="405" t="s">
        <v>47</v>
      </c>
      <c r="E533" s="405" t="s">
        <v>48</v>
      </c>
      <c r="F533" s="409" t="s">
        <v>49</v>
      </c>
      <c r="G533" s="405" t="s">
        <v>47</v>
      </c>
      <c r="H533" s="405" t="s">
        <v>48</v>
      </c>
      <c r="I533" s="405" t="s">
        <v>49</v>
      </c>
      <c r="J533" s="406"/>
    </row>
    <row r="534" spans="1:10" ht="13.5" thickBot="1" x14ac:dyDescent="0.25">
      <c r="A534" s="407"/>
      <c r="B534" s="416"/>
      <c r="C534" s="407"/>
      <c r="D534" s="407"/>
      <c r="E534" s="407"/>
      <c r="F534" s="411"/>
      <c r="G534" s="407"/>
      <c r="H534" s="407"/>
      <c r="I534" s="407"/>
      <c r="J534" s="406"/>
    </row>
    <row r="535" spans="1:10" x14ac:dyDescent="0.2">
      <c r="A535" s="6">
        <v>0</v>
      </c>
      <c r="B535" s="7">
        <v>10.61</v>
      </c>
      <c r="C535" s="7"/>
      <c r="D535" s="29">
        <v>11571.534600000001</v>
      </c>
      <c r="E535" s="9" t="s">
        <v>20</v>
      </c>
      <c r="F535" s="23" t="s">
        <v>20</v>
      </c>
      <c r="G535" s="29">
        <v>4828.4558999999999</v>
      </c>
      <c r="H535" s="39" t="s">
        <v>20</v>
      </c>
      <c r="I535" s="23" t="s">
        <v>20</v>
      </c>
      <c r="J535" s="26" t="s">
        <v>20</v>
      </c>
    </row>
    <row r="536" spans="1:10" x14ac:dyDescent="0.2">
      <c r="A536" s="11">
        <v>1</v>
      </c>
      <c r="B536" s="7">
        <v>10.6</v>
      </c>
      <c r="C536" s="7"/>
      <c r="D536" s="29">
        <v>11571.574500000001</v>
      </c>
      <c r="E536" s="30">
        <f>(D536-D535)</f>
        <v>3.9899999999761349E-2</v>
      </c>
      <c r="F536" s="40">
        <f>E536*E532</f>
        <v>797.99999999522697</v>
      </c>
      <c r="G536" s="29">
        <v>4828.4784</v>
      </c>
      <c r="H536" s="41">
        <f>G536-G535</f>
        <v>2.250000000003638E-2</v>
      </c>
      <c r="I536" s="42">
        <f>H536*H532</f>
        <v>450.0000000007276</v>
      </c>
      <c r="J536" s="43">
        <f>IF(E536=0,0,I536/F536)</f>
        <v>0.56390977444037493</v>
      </c>
    </row>
    <row r="537" spans="1:10" x14ac:dyDescent="0.2">
      <c r="A537" s="11">
        <v>2</v>
      </c>
      <c r="B537" s="7">
        <v>10.54</v>
      </c>
      <c r="C537" s="7"/>
      <c r="D537" s="29">
        <v>11571.615</v>
      </c>
      <c r="E537" s="30">
        <f t="shared" ref="E537:E559" si="52">(D537-D536)</f>
        <v>4.0499999999155989E-2</v>
      </c>
      <c r="F537" s="40">
        <f>E537*E532</f>
        <v>809.99999998311978</v>
      </c>
      <c r="G537" s="29">
        <v>4828.4998999999998</v>
      </c>
      <c r="H537" s="41">
        <f t="shared" ref="H537:H559" si="53">G537-G536</f>
        <v>2.1499999999832653E-2</v>
      </c>
      <c r="I537" s="42">
        <f>H537*H532</f>
        <v>429.99999999665306</v>
      </c>
      <c r="J537" s="43">
        <f t="shared" ref="J537:J559" si="54">IF(E537=0,0,I537/F537)</f>
        <v>0.53086419753779523</v>
      </c>
    </row>
    <row r="538" spans="1:10" x14ac:dyDescent="0.2">
      <c r="A538" s="11">
        <v>3</v>
      </c>
      <c r="B538" s="7">
        <v>10.53</v>
      </c>
      <c r="C538" s="7"/>
      <c r="D538" s="29">
        <v>11571.658299999999</v>
      </c>
      <c r="E538" s="30">
        <f t="shared" si="52"/>
        <v>4.3299999999362626E-2</v>
      </c>
      <c r="F538" s="40">
        <f>E538*E532</f>
        <v>865.99999998725252</v>
      </c>
      <c r="G538" s="29">
        <v>4828.5205999999998</v>
      </c>
      <c r="H538" s="41">
        <f t="shared" si="53"/>
        <v>2.0700000000033469E-2</v>
      </c>
      <c r="I538" s="42">
        <f>H538*H532</f>
        <v>414.00000000066939</v>
      </c>
      <c r="J538" s="43">
        <f t="shared" si="54"/>
        <v>0.47806004619718645</v>
      </c>
    </row>
    <row r="539" spans="1:10" x14ac:dyDescent="0.2">
      <c r="A539" s="11">
        <v>4</v>
      </c>
      <c r="B539" s="7">
        <v>10.55</v>
      </c>
      <c r="C539" s="7"/>
      <c r="D539" s="29">
        <v>11571.7071</v>
      </c>
      <c r="E539" s="30">
        <f t="shared" si="52"/>
        <v>4.8800000000483124E-2</v>
      </c>
      <c r="F539" s="40">
        <f>E539*E532</f>
        <v>976.00000000966247</v>
      </c>
      <c r="G539" s="29">
        <v>4828.5419000000002</v>
      </c>
      <c r="H539" s="41">
        <f t="shared" si="53"/>
        <v>2.1300000000337604E-2</v>
      </c>
      <c r="I539" s="42">
        <f>H539*H532</f>
        <v>426.00000000675209</v>
      </c>
      <c r="J539" s="43">
        <f t="shared" si="54"/>
        <v>0.43647540983866256</v>
      </c>
    </row>
    <row r="540" spans="1:10" x14ac:dyDescent="0.2">
      <c r="A540" s="11">
        <v>5</v>
      </c>
      <c r="B540" s="7">
        <v>10.55</v>
      </c>
      <c r="C540" s="7"/>
      <c r="D540" s="29">
        <v>11571.761399999999</v>
      </c>
      <c r="E540" s="30">
        <f t="shared" si="52"/>
        <v>5.4299999999784632E-2</v>
      </c>
      <c r="F540" s="40">
        <f>E540*E532</f>
        <v>1085.9999999956926</v>
      </c>
      <c r="G540" s="29">
        <v>4828.5634</v>
      </c>
      <c r="H540" s="41">
        <f t="shared" si="53"/>
        <v>2.1499999999832653E-2</v>
      </c>
      <c r="I540" s="42">
        <f>H540*H532</f>
        <v>429.99999999665306</v>
      </c>
      <c r="J540" s="43">
        <f t="shared" si="54"/>
        <v>0.3959484346209563</v>
      </c>
    </row>
    <row r="541" spans="1:10" x14ac:dyDescent="0.2">
      <c r="A541" s="11">
        <v>6</v>
      </c>
      <c r="B541" s="7">
        <v>10.5</v>
      </c>
      <c r="C541" s="7"/>
      <c r="D541" s="29">
        <v>11571.8208</v>
      </c>
      <c r="E541" s="30">
        <f t="shared" si="52"/>
        <v>5.9400000000096043E-2</v>
      </c>
      <c r="F541" s="40">
        <f>E541*E532</f>
        <v>1188.0000000019209</v>
      </c>
      <c r="G541" s="29">
        <v>4828.585</v>
      </c>
      <c r="H541" s="41">
        <f t="shared" si="53"/>
        <v>2.1600000000034925E-2</v>
      </c>
      <c r="I541" s="42">
        <f>H541*H532</f>
        <v>432.00000000069849</v>
      </c>
      <c r="J541" s="43">
        <f t="shared" si="54"/>
        <v>0.36363636363636365</v>
      </c>
    </row>
    <row r="542" spans="1:10" x14ac:dyDescent="0.2">
      <c r="A542" s="11">
        <v>7</v>
      </c>
      <c r="B542" s="7">
        <v>10.64</v>
      </c>
      <c r="C542" s="7"/>
      <c r="D542" s="29">
        <v>11571.881600000001</v>
      </c>
      <c r="E542" s="30">
        <f t="shared" si="52"/>
        <v>6.0800000001108856E-2</v>
      </c>
      <c r="F542" s="40">
        <f>E542*E532</f>
        <v>1216.0000000221771</v>
      </c>
      <c r="G542" s="29">
        <v>4828.6089000000002</v>
      </c>
      <c r="H542" s="41">
        <f t="shared" si="53"/>
        <v>2.3900000000139698E-2</v>
      </c>
      <c r="I542" s="42">
        <f>H542*H532</f>
        <v>478.00000000279397</v>
      </c>
      <c r="J542" s="43">
        <f t="shared" si="54"/>
        <v>0.39309210525828647</v>
      </c>
    </row>
    <row r="543" spans="1:10" x14ac:dyDescent="0.2">
      <c r="A543" s="11">
        <v>8</v>
      </c>
      <c r="B543" s="7">
        <v>10.7</v>
      </c>
      <c r="C543" s="7"/>
      <c r="D543" s="29">
        <v>11571.9445</v>
      </c>
      <c r="E543" s="30">
        <f t="shared" si="52"/>
        <v>6.2899999998990097E-2</v>
      </c>
      <c r="F543" s="40">
        <f>E543*E532</f>
        <v>1257.9999999798019</v>
      </c>
      <c r="G543" s="29">
        <v>4828.6324999999997</v>
      </c>
      <c r="H543" s="41">
        <f t="shared" si="53"/>
        <v>2.3599999999532884E-2</v>
      </c>
      <c r="I543" s="42">
        <f>H543*H532</f>
        <v>471.99999999065767</v>
      </c>
      <c r="J543" s="43">
        <f t="shared" si="54"/>
        <v>0.37519872813850236</v>
      </c>
    </row>
    <row r="544" spans="1:10" x14ac:dyDescent="0.2">
      <c r="A544" s="11">
        <v>9</v>
      </c>
      <c r="B544" s="7">
        <v>10.66</v>
      </c>
      <c r="C544" s="7"/>
      <c r="D544" s="29">
        <v>11572.0047</v>
      </c>
      <c r="E544" s="30">
        <f t="shared" si="52"/>
        <v>6.0199999999895226E-2</v>
      </c>
      <c r="F544" s="40">
        <f>E544*E532</f>
        <v>1203.9999999979045</v>
      </c>
      <c r="G544" s="29">
        <v>4828.6559999999999</v>
      </c>
      <c r="H544" s="41">
        <f t="shared" si="53"/>
        <v>2.3500000000240107E-2</v>
      </c>
      <c r="I544" s="42">
        <f>H544*H532</f>
        <v>470.00000000480213</v>
      </c>
      <c r="J544" s="43">
        <f t="shared" si="54"/>
        <v>0.39036544850965127</v>
      </c>
    </row>
    <row r="545" spans="1:10" x14ac:dyDescent="0.2">
      <c r="A545" s="11">
        <v>10</v>
      </c>
      <c r="B545" s="7">
        <v>10.65</v>
      </c>
      <c r="C545" s="7"/>
      <c r="D545" s="29">
        <v>11572.0656</v>
      </c>
      <c r="E545" s="30">
        <f t="shared" si="52"/>
        <v>6.0900000000401633E-2</v>
      </c>
      <c r="F545" s="40">
        <f>E545*E532</f>
        <v>1218.0000000080327</v>
      </c>
      <c r="G545" s="29">
        <v>4828.6787999999997</v>
      </c>
      <c r="H545" s="41">
        <f t="shared" si="53"/>
        <v>2.27999999997337E-2</v>
      </c>
      <c r="I545" s="42">
        <f>H545*H532</f>
        <v>455.999999994674</v>
      </c>
      <c r="J545" s="43">
        <f t="shared" si="54"/>
        <v>0.37438423644636015</v>
      </c>
    </row>
    <row r="546" spans="1:10" x14ac:dyDescent="0.2">
      <c r="A546" s="11">
        <v>11</v>
      </c>
      <c r="B546" s="14">
        <v>10.48</v>
      </c>
      <c r="C546" s="7"/>
      <c r="D546" s="29">
        <v>11572.125599999999</v>
      </c>
      <c r="E546" s="30">
        <f t="shared" si="52"/>
        <v>5.9999999999490683E-2</v>
      </c>
      <c r="F546" s="40">
        <f>E546*E532</f>
        <v>1199.9999999898137</v>
      </c>
      <c r="G546" s="29">
        <v>4828.7012000000004</v>
      </c>
      <c r="H546" s="41">
        <f t="shared" si="53"/>
        <v>2.2400000000743603E-2</v>
      </c>
      <c r="I546" s="42">
        <f>H546*H532</f>
        <v>448.00000001487206</v>
      </c>
      <c r="J546" s="43">
        <f t="shared" si="54"/>
        <v>0.37333333334889579</v>
      </c>
    </row>
    <row r="547" spans="1:10" x14ac:dyDescent="0.2">
      <c r="A547" s="11">
        <v>12</v>
      </c>
      <c r="B547" s="14">
        <v>10.5</v>
      </c>
      <c r="C547" s="7"/>
      <c r="D547" s="29">
        <v>11572.1847</v>
      </c>
      <c r="E547" s="30">
        <f t="shared" si="52"/>
        <v>5.9100000000398722E-2</v>
      </c>
      <c r="F547" s="40">
        <f>E547*E532</f>
        <v>1182.0000000079744</v>
      </c>
      <c r="G547" s="29">
        <v>4828.7239</v>
      </c>
      <c r="H547" s="41">
        <f t="shared" si="53"/>
        <v>2.2699999999531428E-2</v>
      </c>
      <c r="I547" s="42">
        <f>H547*H532</f>
        <v>453.99999999062857</v>
      </c>
      <c r="J547" s="43">
        <f t="shared" si="54"/>
        <v>0.3840947546426105</v>
      </c>
    </row>
    <row r="548" spans="1:10" x14ac:dyDescent="0.2">
      <c r="A548" s="11">
        <v>13</v>
      </c>
      <c r="B548" s="7">
        <v>10.5</v>
      </c>
      <c r="C548" s="7"/>
      <c r="D548" s="29">
        <v>11572.2444</v>
      </c>
      <c r="E548" s="30">
        <f t="shared" si="52"/>
        <v>5.9699999999793363E-2</v>
      </c>
      <c r="F548" s="40">
        <f>E548*E532</f>
        <v>1193.9999999958673</v>
      </c>
      <c r="G548" s="29">
        <v>4828.7460000000001</v>
      </c>
      <c r="H548" s="41">
        <f t="shared" si="53"/>
        <v>2.2100000000136788E-2</v>
      </c>
      <c r="I548" s="42">
        <f>H548*H532</f>
        <v>442.00000000273576</v>
      </c>
      <c r="J548" s="43">
        <f t="shared" si="54"/>
        <v>0.3701842546099377</v>
      </c>
    </row>
    <row r="549" spans="1:10" x14ac:dyDescent="0.2">
      <c r="A549" s="11">
        <v>14</v>
      </c>
      <c r="B549" s="14">
        <v>10.51</v>
      </c>
      <c r="C549" s="7"/>
      <c r="D549" s="29">
        <v>11572.302100000001</v>
      </c>
      <c r="E549" s="30">
        <f t="shared" si="52"/>
        <v>5.7700000001204899E-2</v>
      </c>
      <c r="F549" s="40">
        <f>E549*E532</f>
        <v>1154.000000024098</v>
      </c>
      <c r="G549" s="29">
        <v>4828.7672000000002</v>
      </c>
      <c r="H549" s="41">
        <f t="shared" si="53"/>
        <v>2.1200000000135333E-2</v>
      </c>
      <c r="I549" s="42">
        <f>H549*H532</f>
        <v>424.00000000270666</v>
      </c>
      <c r="J549" s="43">
        <f t="shared" si="54"/>
        <v>0.36741767763765393</v>
      </c>
    </row>
    <row r="550" spans="1:10" x14ac:dyDescent="0.2">
      <c r="A550" s="11">
        <v>15</v>
      </c>
      <c r="B550" s="14">
        <v>10.44</v>
      </c>
      <c r="C550" s="7"/>
      <c r="D550" s="29">
        <v>11572.358</v>
      </c>
      <c r="E550" s="30">
        <f t="shared" si="52"/>
        <v>5.5899999999382999E-2</v>
      </c>
      <c r="F550" s="40">
        <f>E550*E532</f>
        <v>1117.99999998766</v>
      </c>
      <c r="G550" s="29">
        <v>4828.7884000000004</v>
      </c>
      <c r="H550" s="41">
        <f t="shared" si="53"/>
        <v>2.1200000000135333E-2</v>
      </c>
      <c r="I550" s="42">
        <f>H550*H532</f>
        <v>424.00000000270666</v>
      </c>
      <c r="J550" s="43">
        <f t="shared" si="54"/>
        <v>0.37924865832503274</v>
      </c>
    </row>
    <row r="551" spans="1:10" x14ac:dyDescent="0.2">
      <c r="A551" s="11">
        <v>16</v>
      </c>
      <c r="B551" s="7">
        <v>10.47</v>
      </c>
      <c r="C551" s="7"/>
      <c r="D551" s="29">
        <v>11572.4118</v>
      </c>
      <c r="E551" s="30">
        <f t="shared" si="52"/>
        <v>5.3799999999682768E-2</v>
      </c>
      <c r="F551" s="40">
        <f>E551*E532</f>
        <v>1075.9999999936554</v>
      </c>
      <c r="G551" s="29">
        <v>4828.8108000000002</v>
      </c>
      <c r="H551" s="41">
        <f t="shared" si="53"/>
        <v>2.2399999999834108E-2</v>
      </c>
      <c r="I551" s="42">
        <f>H551*H532</f>
        <v>447.99999999668216</v>
      </c>
      <c r="J551" s="43">
        <f t="shared" si="54"/>
        <v>0.41635687732279164</v>
      </c>
    </row>
    <row r="552" spans="1:10" x14ac:dyDescent="0.2">
      <c r="A552" s="11">
        <v>17</v>
      </c>
      <c r="B552" s="7">
        <v>10.79</v>
      </c>
      <c r="C552" s="7"/>
      <c r="D552" s="29">
        <v>11572.4648</v>
      </c>
      <c r="E552" s="30">
        <f t="shared" si="52"/>
        <v>5.2999999999883585E-2</v>
      </c>
      <c r="F552" s="40">
        <f>E552*E532</f>
        <v>1059.9999999976717</v>
      </c>
      <c r="G552" s="29">
        <v>4828.8330999999998</v>
      </c>
      <c r="H552" s="41">
        <f t="shared" si="53"/>
        <v>2.2299999999631837E-2</v>
      </c>
      <c r="I552" s="42">
        <f>H552*H532</f>
        <v>445.99999999263673</v>
      </c>
      <c r="J552" s="43">
        <f t="shared" si="54"/>
        <v>0.4207547169751098</v>
      </c>
    </row>
    <row r="553" spans="1:10" x14ac:dyDescent="0.2">
      <c r="A553" s="11">
        <v>18</v>
      </c>
      <c r="B553" s="7">
        <v>10.5</v>
      </c>
      <c r="C553" s="7"/>
      <c r="D553" s="29">
        <v>11572.5178</v>
      </c>
      <c r="E553" s="30">
        <f t="shared" si="52"/>
        <v>5.2999999999883585E-2</v>
      </c>
      <c r="F553" s="40">
        <f>E553*E532</f>
        <v>1059.9999999976717</v>
      </c>
      <c r="G553" s="29">
        <v>4828.8548000000001</v>
      </c>
      <c r="H553" s="41">
        <f t="shared" si="53"/>
        <v>2.1700000000237196E-2</v>
      </c>
      <c r="I553" s="42">
        <f>H553*H532</f>
        <v>434.00000000474392</v>
      </c>
      <c r="J553" s="43">
        <f t="shared" si="54"/>
        <v>0.40943396226952566</v>
      </c>
    </row>
    <row r="554" spans="1:10" x14ac:dyDescent="0.2">
      <c r="A554" s="11">
        <v>19</v>
      </c>
      <c r="B554" s="7">
        <v>10.53</v>
      </c>
      <c r="C554" s="7"/>
      <c r="D554" s="29">
        <v>11572.569</v>
      </c>
      <c r="E554" s="30">
        <f t="shared" si="52"/>
        <v>5.1199999999880674E-2</v>
      </c>
      <c r="F554" s="40">
        <f>E554*E532</f>
        <v>1023.9999999976135</v>
      </c>
      <c r="G554" s="29">
        <v>4828.8769000000002</v>
      </c>
      <c r="H554" s="41">
        <f t="shared" si="53"/>
        <v>2.2100000000136788E-2</v>
      </c>
      <c r="I554" s="42">
        <f>H554*H532</f>
        <v>442.00000000273576</v>
      </c>
      <c r="J554" s="43">
        <f t="shared" si="54"/>
        <v>0.43164062500367761</v>
      </c>
    </row>
    <row r="555" spans="1:10" x14ac:dyDescent="0.2">
      <c r="A555" s="11">
        <v>20</v>
      </c>
      <c r="B555" s="7">
        <v>10.51</v>
      </c>
      <c r="C555" s="7"/>
      <c r="D555" s="29">
        <v>11572.6162</v>
      </c>
      <c r="E555" s="30">
        <f t="shared" si="52"/>
        <v>4.7200000000884756E-2</v>
      </c>
      <c r="F555" s="40">
        <f>E555*E532</f>
        <v>944.00000001769513</v>
      </c>
      <c r="G555" s="29">
        <v>4828.8995999999997</v>
      </c>
      <c r="H555" s="41">
        <f t="shared" si="53"/>
        <v>2.2699999999531428E-2</v>
      </c>
      <c r="I555" s="42">
        <f>H555*H532</f>
        <v>453.99999999062857</v>
      </c>
      <c r="J555" s="43">
        <f t="shared" si="54"/>
        <v>0.48093220337088816</v>
      </c>
    </row>
    <row r="556" spans="1:10" x14ac:dyDescent="0.2">
      <c r="A556" s="11">
        <v>21</v>
      </c>
      <c r="B556" s="7">
        <v>10.67</v>
      </c>
      <c r="C556" s="7"/>
      <c r="D556" s="29">
        <v>11572.659600000001</v>
      </c>
      <c r="E556" s="30">
        <f t="shared" si="52"/>
        <v>4.3400000000474392E-2</v>
      </c>
      <c r="F556" s="40">
        <f>E556*E532</f>
        <v>868.00000000948785</v>
      </c>
      <c r="G556" s="29">
        <v>4828.9228999999996</v>
      </c>
      <c r="H556" s="41">
        <f t="shared" si="53"/>
        <v>2.3299999999835563E-2</v>
      </c>
      <c r="I556" s="42">
        <f>H556*H532</f>
        <v>465.99999999671127</v>
      </c>
      <c r="J556" s="43">
        <f t="shared" si="54"/>
        <v>0.5368663594373474</v>
      </c>
    </row>
    <row r="557" spans="1:10" x14ac:dyDescent="0.2">
      <c r="A557" s="11">
        <v>22</v>
      </c>
      <c r="B557" s="7">
        <v>10.69</v>
      </c>
      <c r="C557" s="7"/>
      <c r="D557" s="29">
        <v>11572.700699999999</v>
      </c>
      <c r="E557" s="30">
        <f t="shared" si="52"/>
        <v>4.1099999998550629E-2</v>
      </c>
      <c r="F557" s="40">
        <f>E557*E532</f>
        <v>821.99999997101258</v>
      </c>
      <c r="G557" s="29">
        <v>4828.9463999999998</v>
      </c>
      <c r="H557" s="41">
        <f t="shared" si="53"/>
        <v>2.3500000000240107E-2</v>
      </c>
      <c r="I557" s="42">
        <f>H557*H532</f>
        <v>470.00000000480213</v>
      </c>
      <c r="J557" s="43">
        <f t="shared" si="54"/>
        <v>0.57177615574376695</v>
      </c>
    </row>
    <row r="558" spans="1:10" x14ac:dyDescent="0.2">
      <c r="A558" s="11">
        <v>23</v>
      </c>
      <c r="B558" s="7">
        <v>10.61</v>
      </c>
      <c r="C558" s="7"/>
      <c r="D558" s="29">
        <v>11572.740900000001</v>
      </c>
      <c r="E558" s="30">
        <f t="shared" si="52"/>
        <v>4.0200000001277658E-2</v>
      </c>
      <c r="F558" s="40">
        <f>E558*E532</f>
        <v>804.00000002555316</v>
      </c>
      <c r="G558" s="29">
        <v>4828.9696999999996</v>
      </c>
      <c r="H558" s="41">
        <f t="shared" si="53"/>
        <v>2.3299999999835563E-2</v>
      </c>
      <c r="I558" s="42">
        <f>H558*H532</f>
        <v>465.99999999671127</v>
      </c>
      <c r="J558" s="43">
        <f t="shared" si="54"/>
        <v>0.57960199002723956</v>
      </c>
    </row>
    <row r="559" spans="1:10" ht="13.5" thickBot="1" x14ac:dyDescent="0.25">
      <c r="A559" s="15">
        <v>24</v>
      </c>
      <c r="B559" s="7">
        <v>10.6</v>
      </c>
      <c r="C559" s="7"/>
      <c r="D559" s="29">
        <v>11572.78</v>
      </c>
      <c r="E559" s="33">
        <f t="shared" si="52"/>
        <v>3.9099999999962165E-2</v>
      </c>
      <c r="F559" s="44">
        <f>E559*E532</f>
        <v>781.9999999992433</v>
      </c>
      <c r="G559" s="29">
        <v>4828.9917999999998</v>
      </c>
      <c r="H559" s="45">
        <f t="shared" si="53"/>
        <v>2.2100000000136788E-2</v>
      </c>
      <c r="I559" s="46">
        <f>H559*H532</f>
        <v>442.00000000273576</v>
      </c>
      <c r="J559" s="47">
        <f t="shared" si="54"/>
        <v>0.56521739130839321</v>
      </c>
    </row>
    <row r="560" spans="1:10" ht="13.5" thickBot="1" x14ac:dyDescent="0.25">
      <c r="A560" s="16" t="s">
        <v>21</v>
      </c>
      <c r="B560" s="16" t="s">
        <v>20</v>
      </c>
      <c r="C560" s="17" t="s">
        <v>20</v>
      </c>
      <c r="D560" s="16" t="s">
        <v>20</v>
      </c>
      <c r="E560" s="18">
        <f>E559+E558+E557+E556+E555+E554+E553+E552+E551+E550+E549+E548+E547+E546+E545+E544+E543+E542+E541+E540+E539+E538+E537+E536</f>
        <v>1.2453999999997905</v>
      </c>
      <c r="F560" s="27">
        <f>SUM(F536:F559)</f>
        <v>24907.999999995809</v>
      </c>
      <c r="G560" s="16" t="s">
        <v>20</v>
      </c>
      <c r="H560" s="48">
        <f>H559+H558+H557+H556+H555+H554+H553+H552+H551+H550+H549+H548+H547+H546+H545+H544+H543+H542+H541+H540+H539+H538+H537+H536</f>
        <v>0.53589999999985594</v>
      </c>
      <c r="I560" s="28">
        <f>SUM(I536:I559)</f>
        <v>10717.999999997119</v>
      </c>
      <c r="J560" s="49"/>
    </row>
    <row r="561" spans="1:10" x14ac:dyDescent="0.2">
      <c r="A561" s="20"/>
      <c r="B561" s="20"/>
      <c r="C561" s="20"/>
      <c r="D561" s="20"/>
      <c r="E561" s="20"/>
      <c r="F561" s="21"/>
      <c r="G561" s="20"/>
      <c r="H561" s="20"/>
      <c r="I561" s="21"/>
      <c r="J561" s="38"/>
    </row>
    <row r="562" spans="1:10" x14ac:dyDescent="0.2">
      <c r="A562" s="306" t="s">
        <v>37</v>
      </c>
      <c r="B562" s="307"/>
      <c r="C562" s="307"/>
      <c r="D562" s="307"/>
      <c r="E562" s="307"/>
      <c r="F562" s="307"/>
      <c r="G562" s="307"/>
      <c r="H562" s="307"/>
      <c r="I562" s="307"/>
      <c r="J562" s="4"/>
    </row>
    <row r="563" spans="1:10" x14ac:dyDescent="0.2">
      <c r="A563" s="403" t="s">
        <v>0</v>
      </c>
      <c r="B563" s="403"/>
      <c r="C563" s="403"/>
      <c r="D563" s="307"/>
      <c r="E563" s="307"/>
      <c r="F563" s="469" t="s">
        <v>53</v>
      </c>
      <c r="G563" s="469"/>
      <c r="H563" s="469"/>
      <c r="I563" s="469"/>
      <c r="J563" s="4"/>
    </row>
    <row r="564" spans="1:10" x14ac:dyDescent="0.2">
      <c r="A564" s="307"/>
      <c r="B564" s="307"/>
      <c r="C564" s="307"/>
      <c r="D564" s="307"/>
      <c r="E564" s="307"/>
      <c r="F564" s="403" t="s">
        <v>2</v>
      </c>
      <c r="G564" s="403"/>
      <c r="H564" s="403"/>
      <c r="I564" s="403"/>
      <c r="J564" s="4"/>
    </row>
    <row r="565" spans="1:10" x14ac:dyDescent="0.2">
      <c r="A565" s="308" t="s">
        <v>122</v>
      </c>
      <c r="B565" s="308"/>
      <c r="C565" s="308"/>
      <c r="D565" s="308"/>
      <c r="E565" s="307"/>
      <c r="F565" s="469" t="s">
        <v>50</v>
      </c>
      <c r="G565" s="469"/>
      <c r="H565" s="469"/>
      <c r="I565" s="469"/>
      <c r="J565" s="4"/>
    </row>
    <row r="566" spans="1:10" x14ac:dyDescent="0.2">
      <c r="A566" s="307"/>
      <c r="B566" s="307"/>
      <c r="C566" s="307"/>
      <c r="D566" s="307"/>
      <c r="E566" s="307"/>
      <c r="F566" s="403" t="s">
        <v>4</v>
      </c>
      <c r="G566" s="403"/>
      <c r="H566" s="403"/>
      <c r="I566" s="403"/>
      <c r="J566" s="4"/>
    </row>
    <row r="567" spans="1:10" x14ac:dyDescent="0.2">
      <c r="A567" s="307"/>
      <c r="B567" s="307"/>
      <c r="C567" s="307"/>
      <c r="D567" s="307"/>
      <c r="E567" s="307"/>
      <c r="F567" s="307" t="s">
        <v>5</v>
      </c>
      <c r="G567" s="307"/>
      <c r="H567" s="307"/>
      <c r="I567" s="307"/>
      <c r="J567" s="4"/>
    </row>
    <row r="568" spans="1:10" x14ac:dyDescent="0.2">
      <c r="A568" s="307"/>
      <c r="B568" s="307"/>
      <c r="C568" s="307"/>
      <c r="D568" s="307"/>
      <c r="E568" s="307"/>
      <c r="F568" s="403" t="s">
        <v>6</v>
      </c>
      <c r="G568" s="403"/>
      <c r="H568" s="403"/>
      <c r="I568" s="403"/>
      <c r="J568" s="4"/>
    </row>
    <row r="569" spans="1:10" x14ac:dyDescent="0.2">
      <c r="A569" s="4"/>
      <c r="B569" s="4"/>
      <c r="C569" s="4"/>
      <c r="D569" s="4"/>
      <c r="E569" s="4"/>
      <c r="F569" s="345"/>
      <c r="G569" s="345"/>
      <c r="H569" s="345"/>
      <c r="I569" s="345"/>
      <c r="J569" s="4"/>
    </row>
    <row r="570" spans="1:10" x14ac:dyDescent="0.2">
      <c r="A570" s="4"/>
      <c r="B570" s="4"/>
      <c r="C570" s="4"/>
      <c r="D570" s="403" t="s">
        <v>7</v>
      </c>
      <c r="E570" s="403"/>
      <c r="F570" s="403"/>
      <c r="G570" s="403"/>
      <c r="H570" s="4"/>
      <c r="I570" s="4"/>
      <c r="J570" s="4"/>
    </row>
    <row r="571" spans="1:10" x14ac:dyDescent="0.2">
      <c r="A571" s="404" t="s">
        <v>40</v>
      </c>
      <c r="B571" s="404"/>
      <c r="C571" s="404"/>
      <c r="D571" s="404"/>
      <c r="E571" s="404"/>
      <c r="F571" s="404"/>
      <c r="G571" s="404"/>
      <c r="H571" s="404"/>
      <c r="I571" s="404"/>
      <c r="J571" s="404"/>
    </row>
    <row r="572" spans="1:10" x14ac:dyDescent="0.2">
      <c r="A572" s="404" t="s">
        <v>41</v>
      </c>
      <c r="B572" s="404"/>
      <c r="C572" s="404"/>
      <c r="D572" s="404"/>
      <c r="E572" s="404"/>
      <c r="F572" s="404"/>
      <c r="G572" s="404"/>
      <c r="H572" s="404"/>
      <c r="I572" s="404"/>
      <c r="J572" s="404"/>
    </row>
    <row r="573" spans="1:10" ht="13.5" thickBo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3.5" thickBot="1" x14ac:dyDescent="0.25">
      <c r="A574" s="405" t="s">
        <v>42</v>
      </c>
      <c r="B574" s="412" t="s">
        <v>10</v>
      </c>
      <c r="C574" s="409"/>
      <c r="D574" s="412" t="s">
        <v>43</v>
      </c>
      <c r="E574" s="408"/>
      <c r="F574" s="409"/>
      <c r="G574" s="412" t="s">
        <v>44</v>
      </c>
      <c r="H574" s="408"/>
      <c r="I574" s="409"/>
      <c r="J574" s="405" t="s">
        <v>13</v>
      </c>
    </row>
    <row r="575" spans="1:10" ht="13.5" thickBot="1" x14ac:dyDescent="0.25">
      <c r="A575" s="406"/>
      <c r="B575" s="470"/>
      <c r="C575" s="471"/>
      <c r="D575" s="5" t="s">
        <v>45</v>
      </c>
      <c r="E575" s="472">
        <v>20000</v>
      </c>
      <c r="F575" s="473"/>
      <c r="G575" s="5" t="s">
        <v>46</v>
      </c>
      <c r="H575" s="472">
        <v>20000</v>
      </c>
      <c r="I575" s="473"/>
      <c r="J575" s="406"/>
    </row>
    <row r="576" spans="1:10" x14ac:dyDescent="0.2">
      <c r="A576" s="406"/>
      <c r="B576" s="412" t="s">
        <v>15</v>
      </c>
      <c r="C576" s="405" t="s">
        <v>16</v>
      </c>
      <c r="D576" s="405" t="s">
        <v>47</v>
      </c>
      <c r="E576" s="405" t="s">
        <v>48</v>
      </c>
      <c r="F576" s="409" t="s">
        <v>49</v>
      </c>
      <c r="G576" s="405" t="s">
        <v>47</v>
      </c>
      <c r="H576" s="405" t="s">
        <v>48</v>
      </c>
      <c r="I576" s="405" t="s">
        <v>49</v>
      </c>
      <c r="J576" s="406"/>
    </row>
    <row r="577" spans="1:10" ht="13.5" thickBot="1" x14ac:dyDescent="0.25">
      <c r="A577" s="407"/>
      <c r="B577" s="416"/>
      <c r="C577" s="407"/>
      <c r="D577" s="407"/>
      <c r="E577" s="407"/>
      <c r="F577" s="411"/>
      <c r="G577" s="407"/>
      <c r="H577" s="407"/>
      <c r="I577" s="407"/>
      <c r="J577" s="407"/>
    </row>
    <row r="578" spans="1:10" x14ac:dyDescent="0.2">
      <c r="A578" s="6">
        <v>0</v>
      </c>
      <c r="B578" s="7"/>
      <c r="C578" s="7">
        <v>10.34</v>
      </c>
      <c r="D578" s="29">
        <v>12023.3781</v>
      </c>
      <c r="E578" s="9" t="s">
        <v>20</v>
      </c>
      <c r="F578" s="10" t="s">
        <v>20</v>
      </c>
      <c r="G578" s="29">
        <v>4271.6076999999996</v>
      </c>
      <c r="H578" s="9" t="s">
        <v>20</v>
      </c>
      <c r="I578" s="10" t="s">
        <v>20</v>
      </c>
      <c r="J578" s="6" t="s">
        <v>20</v>
      </c>
    </row>
    <row r="579" spans="1:10" x14ac:dyDescent="0.2">
      <c r="A579" s="11">
        <v>1</v>
      </c>
      <c r="B579" s="7"/>
      <c r="C579" s="7">
        <v>10.34</v>
      </c>
      <c r="D579" s="29">
        <v>12023.4468</v>
      </c>
      <c r="E579" s="30">
        <f>(D579-D578)</f>
        <v>6.8699999999807915E-2</v>
      </c>
      <c r="F579" s="31">
        <f>E579*E575</f>
        <v>1373.9999999961583</v>
      </c>
      <c r="G579" s="29">
        <v>4271.6376</v>
      </c>
      <c r="H579" s="30">
        <f>G579-G578</f>
        <v>2.9900000000452565E-2</v>
      </c>
      <c r="I579" s="13">
        <f>H579*H575</f>
        <v>598.00000000905129</v>
      </c>
      <c r="J579" s="32">
        <f>IF(E579=0,0,I579/F579)</f>
        <v>0.43522561863953663</v>
      </c>
    </row>
    <row r="580" spans="1:10" x14ac:dyDescent="0.2">
      <c r="A580" s="11">
        <v>2</v>
      </c>
      <c r="B580" s="7"/>
      <c r="C580" s="7">
        <v>10.5</v>
      </c>
      <c r="D580" s="29">
        <v>12023.5201</v>
      </c>
      <c r="E580" s="30">
        <f t="shared" ref="E580:E602" si="55">(D580-D579)</f>
        <v>7.3300000000017462E-2</v>
      </c>
      <c r="F580" s="31">
        <f>E580*E575</f>
        <v>1466.0000000003492</v>
      </c>
      <c r="G580" s="29">
        <v>4271.6670999999997</v>
      </c>
      <c r="H580" s="30">
        <f t="shared" ref="H580:H602" si="56">G580-G579</f>
        <v>2.9499999999643478E-2</v>
      </c>
      <c r="I580" s="13">
        <f>H580*H575</f>
        <v>589.99999999286956</v>
      </c>
      <c r="J580" s="32">
        <f t="shared" ref="J580:J602" si="57">IF(E580=0,0,I580/F580)</f>
        <v>0.40245566165943314</v>
      </c>
    </row>
    <row r="581" spans="1:10" x14ac:dyDescent="0.2">
      <c r="A581" s="11">
        <v>3</v>
      </c>
      <c r="B581" s="7"/>
      <c r="C581" s="7">
        <v>10.53</v>
      </c>
      <c r="D581" s="29">
        <v>12023.6013</v>
      </c>
      <c r="E581" s="30">
        <f t="shared" si="55"/>
        <v>8.120000000053551E-2</v>
      </c>
      <c r="F581" s="31">
        <f>E581*E575</f>
        <v>1624.0000000107102</v>
      </c>
      <c r="G581" s="29">
        <v>4271.6957000000002</v>
      </c>
      <c r="H581" s="30">
        <f t="shared" si="56"/>
        <v>2.8600000000551518E-2</v>
      </c>
      <c r="I581" s="13">
        <f>H581*H575</f>
        <v>572.00000001103035</v>
      </c>
      <c r="J581" s="32">
        <f t="shared" si="57"/>
        <v>0.35221674877294212</v>
      </c>
    </row>
    <row r="582" spans="1:10" x14ac:dyDescent="0.2">
      <c r="A582" s="11">
        <v>4</v>
      </c>
      <c r="B582" s="7"/>
      <c r="C582" s="7">
        <v>10.51</v>
      </c>
      <c r="D582" s="29">
        <v>12023.695400000001</v>
      </c>
      <c r="E582" s="30">
        <f t="shared" si="55"/>
        <v>9.4100000000253203E-2</v>
      </c>
      <c r="F582" s="31">
        <f>E582*E575</f>
        <v>1882.0000000050641</v>
      </c>
      <c r="G582" s="29">
        <v>4271.7254000000003</v>
      </c>
      <c r="H582" s="30">
        <f t="shared" si="56"/>
        <v>2.9700000000048021E-2</v>
      </c>
      <c r="I582" s="13">
        <f>H582*H575</f>
        <v>594.00000000096043</v>
      </c>
      <c r="J582" s="32">
        <f t="shared" si="57"/>
        <v>0.31562167906448568</v>
      </c>
    </row>
    <row r="583" spans="1:10" x14ac:dyDescent="0.2">
      <c r="A583" s="11">
        <v>5</v>
      </c>
      <c r="B583" s="7"/>
      <c r="C583" s="7">
        <v>10.46</v>
      </c>
      <c r="D583" s="29">
        <v>12023.803400000001</v>
      </c>
      <c r="E583" s="30">
        <f t="shared" si="55"/>
        <v>0.10800000000017462</v>
      </c>
      <c r="F583" s="31">
        <f>E583*E575</f>
        <v>2160.0000000034925</v>
      </c>
      <c r="G583" s="29">
        <v>4271.7560000000003</v>
      </c>
      <c r="H583" s="30">
        <f t="shared" si="56"/>
        <v>3.0600000000049477E-2</v>
      </c>
      <c r="I583" s="13">
        <f>H583*H575</f>
        <v>612.00000000098953</v>
      </c>
      <c r="J583" s="32">
        <f t="shared" si="57"/>
        <v>0.28333333333333333</v>
      </c>
    </row>
    <row r="584" spans="1:10" x14ac:dyDescent="0.2">
      <c r="A584" s="11">
        <v>6</v>
      </c>
      <c r="B584" s="7"/>
      <c r="C584" s="7">
        <v>10.48</v>
      </c>
      <c r="D584" s="29">
        <v>12023.922399999999</v>
      </c>
      <c r="E584" s="30">
        <f t="shared" si="55"/>
        <v>0.11899999999877764</v>
      </c>
      <c r="F584" s="31">
        <f>E584*E575</f>
        <v>2379.9999999755528</v>
      </c>
      <c r="G584" s="29">
        <v>4271.7873</v>
      </c>
      <c r="H584" s="30">
        <f t="shared" si="56"/>
        <v>3.1299999999646388E-2</v>
      </c>
      <c r="I584" s="13">
        <f>H584*H575</f>
        <v>625.99999999292777</v>
      </c>
      <c r="J584" s="32">
        <f t="shared" si="57"/>
        <v>0.26302521008376389</v>
      </c>
    </row>
    <row r="585" spans="1:10" x14ac:dyDescent="0.2">
      <c r="A585" s="11">
        <v>7</v>
      </c>
      <c r="B585" s="7"/>
      <c r="C585" s="7">
        <v>10.57</v>
      </c>
      <c r="D585" s="29">
        <v>12024.0443</v>
      </c>
      <c r="E585" s="30">
        <f t="shared" si="55"/>
        <v>0.12190000000009604</v>
      </c>
      <c r="F585" s="31">
        <f>E585*E575</f>
        <v>2438.0000000019209</v>
      </c>
      <c r="G585" s="29">
        <v>4271.8189000000002</v>
      </c>
      <c r="H585" s="30">
        <f t="shared" si="56"/>
        <v>3.1600000000253203E-2</v>
      </c>
      <c r="I585" s="13">
        <f>H585*H575</f>
        <v>632.00000000506407</v>
      </c>
      <c r="J585" s="32">
        <f t="shared" si="57"/>
        <v>0.25922887612984663</v>
      </c>
    </row>
    <row r="586" spans="1:10" x14ac:dyDescent="0.2">
      <c r="A586" s="11">
        <v>8</v>
      </c>
      <c r="B586" s="7"/>
      <c r="C586" s="7">
        <v>10.7</v>
      </c>
      <c r="D586" s="29">
        <v>12024.1726</v>
      </c>
      <c r="E586" s="30">
        <f t="shared" si="55"/>
        <v>0.1283000000003085</v>
      </c>
      <c r="F586" s="31">
        <f>E586*E575</f>
        <v>2566.00000000617</v>
      </c>
      <c r="G586" s="29">
        <v>4271.8522999999996</v>
      </c>
      <c r="H586" s="30">
        <f t="shared" si="56"/>
        <v>3.3399999999346619E-2</v>
      </c>
      <c r="I586" s="13">
        <f>H586*H575</f>
        <v>667.99999998693238</v>
      </c>
      <c r="J586" s="32">
        <f t="shared" si="57"/>
        <v>0.26032735774954252</v>
      </c>
    </row>
    <row r="587" spans="1:10" x14ac:dyDescent="0.2">
      <c r="A587" s="11">
        <v>9</v>
      </c>
      <c r="B587" s="7"/>
      <c r="C587" s="7">
        <v>10.64</v>
      </c>
      <c r="D587" s="29">
        <v>12024.304700000001</v>
      </c>
      <c r="E587" s="30">
        <f t="shared" si="55"/>
        <v>0.13210000000071886</v>
      </c>
      <c r="F587" s="31">
        <f>E587*E575</f>
        <v>2642.0000000143773</v>
      </c>
      <c r="G587" s="29">
        <v>4271.8877000000002</v>
      </c>
      <c r="H587" s="30">
        <f t="shared" si="56"/>
        <v>3.5400000000663567E-2</v>
      </c>
      <c r="I587" s="13">
        <f>H587*H575</f>
        <v>708.00000001327135</v>
      </c>
      <c r="J587" s="32">
        <f t="shared" si="57"/>
        <v>0.26797880393997675</v>
      </c>
    </row>
    <row r="588" spans="1:10" x14ac:dyDescent="0.2">
      <c r="A588" s="11">
        <v>10</v>
      </c>
      <c r="B588" s="7"/>
      <c r="C588" s="7">
        <v>10.67</v>
      </c>
      <c r="D588" s="29">
        <v>12024.434999999999</v>
      </c>
      <c r="E588" s="30">
        <f t="shared" si="55"/>
        <v>0.13029999999889696</v>
      </c>
      <c r="F588" s="31">
        <f>E588*E575</f>
        <v>2605.9999999779393</v>
      </c>
      <c r="G588" s="29">
        <v>4271.9228999999996</v>
      </c>
      <c r="H588" s="30">
        <f t="shared" si="56"/>
        <v>3.5199999999349529E-2</v>
      </c>
      <c r="I588" s="13">
        <f>H588*H575</f>
        <v>703.99999998699059</v>
      </c>
      <c r="J588" s="32">
        <f t="shared" si="57"/>
        <v>0.2701458173418842</v>
      </c>
    </row>
    <row r="589" spans="1:10" x14ac:dyDescent="0.2">
      <c r="A589" s="11">
        <v>11</v>
      </c>
      <c r="B589" s="7"/>
      <c r="C589" s="14">
        <v>10.65</v>
      </c>
      <c r="D589" s="29">
        <v>12024.5641</v>
      </c>
      <c r="E589" s="30">
        <f t="shared" si="55"/>
        <v>0.12910000000010768</v>
      </c>
      <c r="F589" s="31">
        <f>E589*E575</f>
        <v>2582.0000000021537</v>
      </c>
      <c r="G589" s="29">
        <v>4271.9587000000001</v>
      </c>
      <c r="H589" s="30">
        <f t="shared" si="56"/>
        <v>3.5800000000563159E-2</v>
      </c>
      <c r="I589" s="13">
        <f>H589*H575</f>
        <v>716.00000001126318</v>
      </c>
      <c r="J589" s="32">
        <f t="shared" si="57"/>
        <v>0.27730441518616034</v>
      </c>
    </row>
    <row r="590" spans="1:10" x14ac:dyDescent="0.2">
      <c r="A590" s="11">
        <v>12</v>
      </c>
      <c r="B590" s="7"/>
      <c r="C590" s="14">
        <v>10.65</v>
      </c>
      <c r="D590" s="29">
        <v>12024.6926</v>
      </c>
      <c r="E590" s="30">
        <f t="shared" si="55"/>
        <v>0.12850000000071304</v>
      </c>
      <c r="F590" s="31">
        <f>E590*E575</f>
        <v>2570.0000000142609</v>
      </c>
      <c r="G590" s="29">
        <v>4271.9942000000001</v>
      </c>
      <c r="H590" s="30">
        <f t="shared" si="56"/>
        <v>3.5499999999956344E-2</v>
      </c>
      <c r="I590" s="13">
        <f>H590*H575</f>
        <v>709.99999999912689</v>
      </c>
      <c r="J590" s="32">
        <f t="shared" si="57"/>
        <v>0.27626459143781601</v>
      </c>
    </row>
    <row r="591" spans="1:10" x14ac:dyDescent="0.2">
      <c r="A591" s="11">
        <v>13</v>
      </c>
      <c r="B591" s="7"/>
      <c r="C591" s="7">
        <v>10.58</v>
      </c>
      <c r="D591" s="29">
        <v>12024.822700000001</v>
      </c>
      <c r="E591" s="30">
        <f t="shared" si="55"/>
        <v>0.13010000000031141</v>
      </c>
      <c r="F591" s="31">
        <f>E591*E575</f>
        <v>2602.0000000062282</v>
      </c>
      <c r="G591" s="29">
        <v>4272.0276999999996</v>
      </c>
      <c r="H591" s="30">
        <f t="shared" si="56"/>
        <v>3.3499999999548891E-2</v>
      </c>
      <c r="I591" s="13">
        <f>H591*H575</f>
        <v>669.99999999097781</v>
      </c>
      <c r="J591" s="32">
        <f t="shared" si="57"/>
        <v>0.25749423519960574</v>
      </c>
    </row>
    <row r="592" spans="1:10" x14ac:dyDescent="0.2">
      <c r="A592" s="11">
        <v>14</v>
      </c>
      <c r="B592" s="7"/>
      <c r="C592" s="14">
        <v>10.57</v>
      </c>
      <c r="D592" s="29">
        <v>12024.954400000001</v>
      </c>
      <c r="E592" s="30">
        <f t="shared" si="55"/>
        <v>0.13169999999990978</v>
      </c>
      <c r="F592" s="31">
        <f>E592*E575</f>
        <v>2633.9999999981956</v>
      </c>
      <c r="G592" s="29">
        <v>4272.0610999999999</v>
      </c>
      <c r="H592" s="30">
        <f t="shared" si="56"/>
        <v>3.3400000000256114E-2</v>
      </c>
      <c r="I592" s="13">
        <f>H592*H575</f>
        <v>668.00000000512227</v>
      </c>
      <c r="J592" s="32">
        <f t="shared" si="57"/>
        <v>0.25360668185481394</v>
      </c>
    </row>
    <row r="593" spans="1:10" x14ac:dyDescent="0.2">
      <c r="A593" s="11">
        <v>15</v>
      </c>
      <c r="B593" s="7"/>
      <c r="C593" s="14">
        <v>10.56</v>
      </c>
      <c r="D593" s="29">
        <v>12025.0857</v>
      </c>
      <c r="E593" s="30">
        <f t="shared" si="55"/>
        <v>0.13129999999910069</v>
      </c>
      <c r="F593" s="31">
        <f>E593*E575</f>
        <v>2625.9999999820138</v>
      </c>
      <c r="G593" s="29">
        <v>4272.0953</v>
      </c>
      <c r="H593" s="30">
        <f t="shared" si="56"/>
        <v>3.4200000000055297E-2</v>
      </c>
      <c r="I593" s="13">
        <f>H593*H575</f>
        <v>684.00000000110595</v>
      </c>
      <c r="J593" s="32">
        <f t="shared" si="57"/>
        <v>0.26047220106846569</v>
      </c>
    </row>
    <row r="594" spans="1:10" x14ac:dyDescent="0.2">
      <c r="A594" s="11">
        <v>16</v>
      </c>
      <c r="B594" s="7"/>
      <c r="C594" s="7">
        <v>10.62</v>
      </c>
      <c r="D594" s="29">
        <v>12025.214900000001</v>
      </c>
      <c r="E594" s="30">
        <f t="shared" si="55"/>
        <v>0.12920000000121945</v>
      </c>
      <c r="F594" s="31">
        <f>E594*E575</f>
        <v>2584.000000024389</v>
      </c>
      <c r="G594" s="29">
        <v>4272.1306999999997</v>
      </c>
      <c r="H594" s="30">
        <f t="shared" si="56"/>
        <v>3.5399999999754073E-2</v>
      </c>
      <c r="I594" s="13">
        <f>H594*H575</f>
        <v>707.99999999508145</v>
      </c>
      <c r="J594" s="32">
        <f t="shared" si="57"/>
        <v>0.27399380804504608</v>
      </c>
    </row>
    <row r="595" spans="1:10" x14ac:dyDescent="0.2">
      <c r="A595" s="11">
        <v>17</v>
      </c>
      <c r="B595" s="7"/>
      <c r="C595" s="7">
        <v>10.6</v>
      </c>
      <c r="D595" s="29">
        <v>12025.3424</v>
      </c>
      <c r="E595" s="30">
        <f t="shared" si="55"/>
        <v>0.12749999999869033</v>
      </c>
      <c r="F595" s="31">
        <f>E595*E575</f>
        <v>2549.9999999738066</v>
      </c>
      <c r="G595" s="29">
        <v>4272.1665000000003</v>
      </c>
      <c r="H595" s="30">
        <f t="shared" si="56"/>
        <v>3.5800000000563159E-2</v>
      </c>
      <c r="I595" s="13">
        <f>H595*H575</f>
        <v>716.00000001126318</v>
      </c>
      <c r="J595" s="32">
        <f t="shared" si="57"/>
        <v>0.28078431373279134</v>
      </c>
    </row>
    <row r="596" spans="1:10" x14ac:dyDescent="0.2">
      <c r="A596" s="11">
        <v>18</v>
      </c>
      <c r="B596" s="7"/>
      <c r="C596" s="7">
        <v>10.6</v>
      </c>
      <c r="D596" s="29">
        <v>12025.470799999999</v>
      </c>
      <c r="E596" s="30">
        <f t="shared" si="55"/>
        <v>0.12839999999960128</v>
      </c>
      <c r="F596" s="31">
        <f>E596*E575</f>
        <v>2567.9999999920256</v>
      </c>
      <c r="G596" s="29">
        <v>4272.2012999999997</v>
      </c>
      <c r="H596" s="30">
        <f t="shared" si="56"/>
        <v>3.4799999999449938E-2</v>
      </c>
      <c r="I596" s="13">
        <f>H596*H575</f>
        <v>695.99999998899875</v>
      </c>
      <c r="J596" s="32">
        <f t="shared" si="57"/>
        <v>0.27102803737973524</v>
      </c>
    </row>
    <row r="597" spans="1:10" x14ac:dyDescent="0.2">
      <c r="A597" s="11">
        <v>19</v>
      </c>
      <c r="B597" s="7"/>
      <c r="C597" s="7">
        <v>10.6</v>
      </c>
      <c r="D597" s="29">
        <v>12025.5939</v>
      </c>
      <c r="E597" s="30">
        <f t="shared" si="55"/>
        <v>0.12310000000070431</v>
      </c>
      <c r="F597" s="31">
        <f>E597*E575</f>
        <v>2462.0000000140863</v>
      </c>
      <c r="G597" s="29">
        <v>4272.2332999999999</v>
      </c>
      <c r="H597" s="30">
        <f t="shared" si="56"/>
        <v>3.2000000000152795E-2</v>
      </c>
      <c r="I597" s="13">
        <f>H597*H575</f>
        <v>640.0000000030559</v>
      </c>
      <c r="J597" s="32">
        <f t="shared" si="57"/>
        <v>0.2599512591386654</v>
      </c>
    </row>
    <row r="598" spans="1:10" x14ac:dyDescent="0.2">
      <c r="A598" s="11">
        <v>20</v>
      </c>
      <c r="B598" s="7"/>
      <c r="C598" s="7">
        <v>10.64</v>
      </c>
      <c r="D598" s="29">
        <v>12025.699199999999</v>
      </c>
      <c r="E598" s="30">
        <f t="shared" si="55"/>
        <v>0.10529999999926076</v>
      </c>
      <c r="F598" s="31">
        <f>E598*E575</f>
        <v>2105.9999999852153</v>
      </c>
      <c r="G598" s="29">
        <v>4272.2647999999999</v>
      </c>
      <c r="H598" s="30">
        <f t="shared" si="56"/>
        <v>3.1500000000050932E-2</v>
      </c>
      <c r="I598" s="13">
        <f>H598*H575</f>
        <v>630.00000000101863</v>
      </c>
      <c r="J598" s="32">
        <f t="shared" si="57"/>
        <v>0.2991452991478829</v>
      </c>
    </row>
    <row r="599" spans="1:10" x14ac:dyDescent="0.2">
      <c r="A599" s="11">
        <v>21</v>
      </c>
      <c r="B599" s="7"/>
      <c r="C599" s="7">
        <v>10.71</v>
      </c>
      <c r="D599" s="29">
        <v>12025.787399999999</v>
      </c>
      <c r="E599" s="30">
        <f t="shared" si="55"/>
        <v>8.8200000000142609E-2</v>
      </c>
      <c r="F599" s="31">
        <f>E599*E575</f>
        <v>1764.0000000028522</v>
      </c>
      <c r="G599" s="29">
        <v>4272.2969000000003</v>
      </c>
      <c r="H599" s="30">
        <f t="shared" si="56"/>
        <v>3.2100000000355067E-2</v>
      </c>
      <c r="I599" s="13">
        <f>H599*H575</f>
        <v>642.00000000710133</v>
      </c>
      <c r="J599" s="32">
        <f t="shared" si="57"/>
        <v>0.36394557823472978</v>
      </c>
    </row>
    <row r="600" spans="1:10" x14ac:dyDescent="0.2">
      <c r="A600" s="11">
        <v>22</v>
      </c>
      <c r="B600" s="7"/>
      <c r="C600" s="7">
        <v>10.7</v>
      </c>
      <c r="D600" s="29">
        <v>12025.8655</v>
      </c>
      <c r="E600" s="30">
        <f t="shared" si="55"/>
        <v>7.8100000000631553E-2</v>
      </c>
      <c r="F600" s="31">
        <f>E600*E575</f>
        <v>1562.0000000126311</v>
      </c>
      <c r="G600" s="29">
        <v>4272.3283000000001</v>
      </c>
      <c r="H600" s="30">
        <f t="shared" si="56"/>
        <v>3.139999999984866E-2</v>
      </c>
      <c r="I600" s="13">
        <f>H600*H575</f>
        <v>627.9999999969732</v>
      </c>
      <c r="J600" s="32">
        <f t="shared" si="57"/>
        <v>0.4020486555645934</v>
      </c>
    </row>
    <row r="601" spans="1:10" x14ac:dyDescent="0.2">
      <c r="A601" s="11">
        <v>23</v>
      </c>
      <c r="B601" s="7"/>
      <c r="C601" s="7">
        <v>10.65</v>
      </c>
      <c r="D601" s="29">
        <v>12025.938599999999</v>
      </c>
      <c r="E601" s="30">
        <f t="shared" si="55"/>
        <v>7.3099999999612919E-2</v>
      </c>
      <c r="F601" s="31">
        <f>E601*E575</f>
        <v>1461.9999999922584</v>
      </c>
      <c r="G601" s="29">
        <v>4272.3591999999999</v>
      </c>
      <c r="H601" s="30">
        <f t="shared" si="56"/>
        <v>3.0899999999746797E-2</v>
      </c>
      <c r="I601" s="13">
        <f>H601*H575</f>
        <v>617.99999999493593</v>
      </c>
      <c r="J601" s="32">
        <f t="shared" si="57"/>
        <v>0.42270861832982787</v>
      </c>
    </row>
    <row r="602" spans="1:10" ht="13.5" thickBot="1" x14ac:dyDescent="0.25">
      <c r="A602" s="15">
        <v>24</v>
      </c>
      <c r="B602" s="7"/>
      <c r="C602" s="7">
        <v>10.63</v>
      </c>
      <c r="D602" s="29">
        <v>12026.009700000001</v>
      </c>
      <c r="E602" s="33">
        <f t="shared" si="55"/>
        <v>7.1100000001024455E-2</v>
      </c>
      <c r="F602" s="34">
        <f>E602*E575</f>
        <v>1422.0000000204891</v>
      </c>
      <c r="G602" s="29">
        <v>4272.3900999999996</v>
      </c>
      <c r="H602" s="33">
        <f t="shared" si="56"/>
        <v>3.0899999999746797E-2</v>
      </c>
      <c r="I602" s="35">
        <f>H602*H575</f>
        <v>617.99999999493593</v>
      </c>
      <c r="J602" s="36">
        <f t="shared" si="57"/>
        <v>0.43459915610832023</v>
      </c>
    </row>
    <row r="603" spans="1:10" ht="13.5" thickBot="1" x14ac:dyDescent="0.25">
      <c r="A603" s="16" t="s">
        <v>21</v>
      </c>
      <c r="B603" s="16" t="s">
        <v>20</v>
      </c>
      <c r="C603" s="17" t="s">
        <v>20</v>
      </c>
      <c r="D603" s="16" t="s">
        <v>20</v>
      </c>
      <c r="E603" s="18">
        <f>E602+E601+E600+E599+E598+E597+E596+E595+E594+E593+E592+E591+E590+E589+E588+E587+E586+E585+E584+E583+E582+E581+E580+E579</f>
        <v>2.631600000000617</v>
      </c>
      <c r="F603" s="19">
        <f>SUM(F579:F602)</f>
        <v>52632.00000001234</v>
      </c>
      <c r="G603" s="16" t="s">
        <v>20</v>
      </c>
      <c r="H603" s="17">
        <f>H602+H601+H600+H599+H598+H597+H596+H595+H594+H593+H592+H591+H590+H589+H588+H587+H586+H585+H584+H583+H582+H581+H580+H579</f>
        <v>0.78240000000005239</v>
      </c>
      <c r="I603" s="19">
        <f>SUM(I579:I602)</f>
        <v>15648.000000001048</v>
      </c>
      <c r="J603" s="37"/>
    </row>
    <row r="604" spans="1:10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x14ac:dyDescent="0.2">
      <c r="A605" s="306" t="s">
        <v>37</v>
      </c>
      <c r="B605" s="307"/>
      <c r="C605" s="307"/>
      <c r="D605" s="307"/>
      <c r="E605" s="307"/>
      <c r="F605" s="307"/>
      <c r="G605" s="307"/>
      <c r="H605" s="307"/>
      <c r="I605" s="307"/>
      <c r="J605" s="4"/>
    </row>
    <row r="606" spans="1:10" x14ac:dyDescent="0.2">
      <c r="A606" s="403" t="s">
        <v>0</v>
      </c>
      <c r="B606" s="403"/>
      <c r="C606" s="403"/>
      <c r="D606" s="307"/>
      <c r="E606" s="307"/>
      <c r="F606" s="469" t="s">
        <v>54</v>
      </c>
      <c r="G606" s="469"/>
      <c r="H606" s="469"/>
      <c r="I606" s="469"/>
      <c r="J606" s="4"/>
    </row>
    <row r="607" spans="1:10" x14ac:dyDescent="0.2">
      <c r="A607" s="309"/>
      <c r="B607" s="309"/>
      <c r="C607" s="309"/>
      <c r="D607" s="309"/>
      <c r="E607" s="307"/>
      <c r="F607" s="403" t="s">
        <v>2</v>
      </c>
      <c r="G607" s="403"/>
      <c r="H607" s="403"/>
      <c r="I607" s="403"/>
      <c r="J607" s="4"/>
    </row>
    <row r="608" spans="1:10" x14ac:dyDescent="0.2">
      <c r="A608" s="308" t="s">
        <v>123</v>
      </c>
      <c r="B608" s="308"/>
      <c r="C608" s="308"/>
      <c r="D608" s="308"/>
      <c r="E608" s="307"/>
      <c r="F608" s="469" t="s">
        <v>55</v>
      </c>
      <c r="G608" s="469"/>
      <c r="H608" s="469"/>
      <c r="I608" s="469"/>
      <c r="J608" s="4"/>
    </row>
    <row r="609" spans="1:10" x14ac:dyDescent="0.2">
      <c r="A609" s="307"/>
      <c r="B609" s="307"/>
      <c r="C609" s="307"/>
      <c r="D609" s="307"/>
      <c r="E609" s="307"/>
      <c r="F609" s="403" t="s">
        <v>4</v>
      </c>
      <c r="G609" s="403"/>
      <c r="H609" s="403"/>
      <c r="I609" s="403"/>
      <c r="J609" s="4"/>
    </row>
    <row r="610" spans="1:10" x14ac:dyDescent="0.2">
      <c r="A610" s="307"/>
      <c r="B610" s="307"/>
      <c r="C610" s="307"/>
      <c r="D610" s="307"/>
      <c r="E610" s="307"/>
      <c r="F610" s="307" t="s">
        <v>5</v>
      </c>
      <c r="G610" s="307"/>
      <c r="H610" s="307"/>
      <c r="I610" s="307"/>
      <c r="J610" s="4"/>
    </row>
    <row r="611" spans="1:10" x14ac:dyDescent="0.2">
      <c r="A611" s="307"/>
      <c r="B611" s="307"/>
      <c r="C611" s="307"/>
      <c r="D611" s="307"/>
      <c r="E611" s="307"/>
      <c r="F611" s="403" t="s">
        <v>6</v>
      </c>
      <c r="G611" s="403"/>
      <c r="H611" s="403"/>
      <c r="I611" s="403"/>
      <c r="J611" s="4"/>
    </row>
    <row r="612" spans="1:10" x14ac:dyDescent="0.2">
      <c r="A612" s="4"/>
      <c r="B612" s="4"/>
      <c r="C612" s="4"/>
      <c r="D612" s="4"/>
      <c r="E612" s="4"/>
      <c r="F612" s="345"/>
      <c r="G612" s="345"/>
      <c r="H612" s="345"/>
      <c r="I612" s="345"/>
      <c r="J612" s="4"/>
    </row>
    <row r="613" spans="1:10" x14ac:dyDescent="0.2">
      <c r="A613" s="4"/>
      <c r="B613" s="4"/>
      <c r="C613" s="4"/>
      <c r="D613" s="403" t="s">
        <v>7</v>
      </c>
      <c r="E613" s="403"/>
      <c r="F613" s="403"/>
      <c r="G613" s="403"/>
      <c r="H613" s="4"/>
      <c r="I613" s="4"/>
      <c r="J613" s="4"/>
    </row>
    <row r="614" spans="1:10" x14ac:dyDescent="0.2">
      <c r="A614" s="404" t="s">
        <v>52</v>
      </c>
      <c r="B614" s="404"/>
      <c r="C614" s="404"/>
      <c r="D614" s="404"/>
      <c r="E614" s="404"/>
      <c r="F614" s="404"/>
      <c r="G614" s="404"/>
      <c r="H614" s="404"/>
      <c r="I614" s="404"/>
      <c r="J614" s="404"/>
    </row>
    <row r="615" spans="1:10" x14ac:dyDescent="0.2">
      <c r="A615" s="404" t="s">
        <v>56</v>
      </c>
      <c r="B615" s="404"/>
      <c r="C615" s="404"/>
      <c r="D615" s="404"/>
      <c r="E615" s="404"/>
      <c r="F615" s="404"/>
      <c r="G615" s="404"/>
      <c r="H615" s="404"/>
      <c r="I615" s="404"/>
      <c r="J615" s="404"/>
    </row>
    <row r="616" spans="1:10" ht="13.5" thickBo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3.5" thickBot="1" x14ac:dyDescent="0.25">
      <c r="A617" s="405" t="s">
        <v>42</v>
      </c>
      <c r="B617" s="405" t="s">
        <v>10</v>
      </c>
      <c r="C617" s="405"/>
      <c r="D617" s="405" t="s">
        <v>43</v>
      </c>
      <c r="E617" s="405"/>
      <c r="F617" s="405"/>
      <c r="G617" s="405" t="s">
        <v>44</v>
      </c>
      <c r="H617" s="405"/>
      <c r="I617" s="405"/>
      <c r="J617" s="405" t="s">
        <v>13</v>
      </c>
    </row>
    <row r="618" spans="1:10" ht="13.5" thickBot="1" x14ac:dyDescent="0.25">
      <c r="A618" s="406"/>
      <c r="B618" s="406"/>
      <c r="C618" s="406"/>
      <c r="D618" s="239" t="s">
        <v>45</v>
      </c>
      <c r="E618" s="468">
        <v>21000</v>
      </c>
      <c r="F618" s="468"/>
      <c r="G618" s="239" t="s">
        <v>46</v>
      </c>
      <c r="H618" s="468">
        <v>21000</v>
      </c>
      <c r="I618" s="468"/>
      <c r="J618" s="406"/>
    </row>
    <row r="619" spans="1:10" x14ac:dyDescent="0.2">
      <c r="A619" s="406"/>
      <c r="B619" s="405" t="s">
        <v>15</v>
      </c>
      <c r="C619" s="405" t="s">
        <v>16</v>
      </c>
      <c r="D619" s="405" t="s">
        <v>47</v>
      </c>
      <c r="E619" s="405" t="s">
        <v>48</v>
      </c>
      <c r="F619" s="405" t="s">
        <v>49</v>
      </c>
      <c r="G619" s="405" t="s">
        <v>47</v>
      </c>
      <c r="H619" s="405" t="s">
        <v>48</v>
      </c>
      <c r="I619" s="405" t="s">
        <v>49</v>
      </c>
      <c r="J619" s="406"/>
    </row>
    <row r="620" spans="1:10" ht="13.5" thickBot="1" x14ac:dyDescent="0.25">
      <c r="A620" s="407"/>
      <c r="B620" s="407"/>
      <c r="C620" s="407"/>
      <c r="D620" s="406"/>
      <c r="E620" s="406"/>
      <c r="F620" s="406"/>
      <c r="G620" s="406"/>
      <c r="H620" s="406"/>
      <c r="I620" s="406"/>
      <c r="J620" s="407"/>
    </row>
    <row r="621" spans="1:10" x14ac:dyDescent="0.2">
      <c r="A621" s="6">
        <v>0</v>
      </c>
      <c r="B621" s="8">
        <v>37.35</v>
      </c>
      <c r="C621" s="12"/>
      <c r="D621" s="321">
        <v>1012.4</v>
      </c>
      <c r="E621" s="240" t="s">
        <v>20</v>
      </c>
      <c r="F621" s="240" t="s">
        <v>20</v>
      </c>
      <c r="G621" s="322">
        <v>1365.8</v>
      </c>
      <c r="H621" s="240" t="s">
        <v>20</v>
      </c>
      <c r="I621" s="240" t="s">
        <v>20</v>
      </c>
      <c r="J621" s="6" t="s">
        <v>20</v>
      </c>
    </row>
    <row r="622" spans="1:10" x14ac:dyDescent="0.2">
      <c r="A622" s="11">
        <v>1</v>
      </c>
      <c r="B622" s="12">
        <v>37.700000000000003</v>
      </c>
      <c r="C622" s="12"/>
      <c r="D622" s="323">
        <v>1012.42</v>
      </c>
      <c r="E622" s="32">
        <f>(D622-D621)</f>
        <v>1.999999999998181E-2</v>
      </c>
      <c r="F622" s="32">
        <f>E622*E618</f>
        <v>419.99999999961801</v>
      </c>
      <c r="G622" s="324">
        <v>1365.84</v>
      </c>
      <c r="H622" s="32">
        <f>G622-G621</f>
        <v>3.999999999996362E-2</v>
      </c>
      <c r="I622" s="32">
        <f>H622*H618</f>
        <v>839.99999999923602</v>
      </c>
      <c r="J622" s="32">
        <f>IF(E622=0,0,I622/F622)</f>
        <v>2</v>
      </c>
    </row>
    <row r="623" spans="1:10" x14ac:dyDescent="0.2">
      <c r="A623" s="11">
        <v>2</v>
      </c>
      <c r="B623" s="13">
        <v>37.72</v>
      </c>
      <c r="C623" s="12"/>
      <c r="D623" s="323">
        <v>1012.44</v>
      </c>
      <c r="E623" s="32">
        <f t="shared" ref="E623:E645" si="58">(D623-D622)</f>
        <v>2.0000000000095497E-2</v>
      </c>
      <c r="F623" s="32">
        <f>E623*E618</f>
        <v>420.00000000200544</v>
      </c>
      <c r="G623" s="324">
        <v>1365.88</v>
      </c>
      <c r="H623" s="32">
        <f t="shared" ref="H623:H645" si="59">G623-G622</f>
        <v>4.0000000000190994E-2</v>
      </c>
      <c r="I623" s="32">
        <f>H623*H618</f>
        <v>840.00000000401087</v>
      </c>
      <c r="J623" s="32">
        <f t="shared" ref="J623:J646" si="60">IF(E623=0,0,I623/F623)</f>
        <v>2</v>
      </c>
    </row>
    <row r="624" spans="1:10" x14ac:dyDescent="0.2">
      <c r="A624" s="11">
        <v>3</v>
      </c>
      <c r="B624" s="13">
        <v>37.28</v>
      </c>
      <c r="C624" s="12"/>
      <c r="D624" s="323">
        <v>1012.47</v>
      </c>
      <c r="E624" s="32">
        <f t="shared" si="58"/>
        <v>2.9999999999972715E-2</v>
      </c>
      <c r="F624" s="32">
        <f>E624*E618</f>
        <v>629.99999999942702</v>
      </c>
      <c r="G624" s="324">
        <v>1365.92</v>
      </c>
      <c r="H624" s="32">
        <f t="shared" si="59"/>
        <v>3.999999999996362E-2</v>
      </c>
      <c r="I624" s="32">
        <f>H624*H618</f>
        <v>839.99999999923602</v>
      </c>
      <c r="J624" s="32">
        <f t="shared" si="60"/>
        <v>1.3333333333333333</v>
      </c>
    </row>
    <row r="625" spans="1:10" x14ac:dyDescent="0.2">
      <c r="A625" s="11">
        <v>4</v>
      </c>
      <c r="B625" s="12">
        <v>37.04</v>
      </c>
      <c r="C625" s="12"/>
      <c r="D625" s="323">
        <v>1012.49</v>
      </c>
      <c r="E625" s="32">
        <f t="shared" si="58"/>
        <v>1.999999999998181E-2</v>
      </c>
      <c r="F625" s="32">
        <f>E625*E618</f>
        <v>419.99999999961801</v>
      </c>
      <c r="G625" s="324">
        <v>1365.95</v>
      </c>
      <c r="H625" s="32">
        <f t="shared" si="59"/>
        <v>2.9999999999972715E-2</v>
      </c>
      <c r="I625" s="32">
        <f>H625*H618</f>
        <v>629.99999999942702</v>
      </c>
      <c r="J625" s="32">
        <f t="shared" si="60"/>
        <v>1.5</v>
      </c>
    </row>
    <row r="626" spans="1:10" x14ac:dyDescent="0.2">
      <c r="A626" s="11">
        <v>5</v>
      </c>
      <c r="B626" s="12">
        <v>37.26</v>
      </c>
      <c r="C626" s="12"/>
      <c r="D626" s="323">
        <v>1012.53</v>
      </c>
      <c r="E626" s="32">
        <f t="shared" si="58"/>
        <v>3.999999999996362E-2</v>
      </c>
      <c r="F626" s="32">
        <f>E626*E618</f>
        <v>839.99999999923602</v>
      </c>
      <c r="G626" s="324">
        <v>1366.01</v>
      </c>
      <c r="H626" s="32">
        <f t="shared" si="59"/>
        <v>5.999999999994543E-2</v>
      </c>
      <c r="I626" s="32">
        <f>H626*H618</f>
        <v>1259.999999998854</v>
      </c>
      <c r="J626" s="32">
        <f t="shared" si="60"/>
        <v>1.5</v>
      </c>
    </row>
    <row r="627" spans="1:10" x14ac:dyDescent="0.2">
      <c r="A627" s="11">
        <v>6</v>
      </c>
      <c r="B627" s="12">
        <v>37.07</v>
      </c>
      <c r="C627" s="12"/>
      <c r="D627" s="323">
        <v>1012.55</v>
      </c>
      <c r="E627" s="32">
        <f t="shared" si="58"/>
        <v>1.999999999998181E-2</v>
      </c>
      <c r="F627" s="32">
        <f>E627*E618</f>
        <v>419.99999999961801</v>
      </c>
      <c r="G627" s="324">
        <v>1366.04</v>
      </c>
      <c r="H627" s="32">
        <f t="shared" si="59"/>
        <v>2.9999999999972715E-2</v>
      </c>
      <c r="I627" s="32">
        <f>H627*H618</f>
        <v>629.99999999942702</v>
      </c>
      <c r="J627" s="32">
        <f t="shared" si="60"/>
        <v>1.5</v>
      </c>
    </row>
    <row r="628" spans="1:10" x14ac:dyDescent="0.2">
      <c r="A628" s="11">
        <v>7</v>
      </c>
      <c r="B628" s="13">
        <v>37.119999999999997</v>
      </c>
      <c r="C628" s="12"/>
      <c r="D628" s="323">
        <v>1012.57</v>
      </c>
      <c r="E628" s="32">
        <f t="shared" si="58"/>
        <v>2.0000000000095497E-2</v>
      </c>
      <c r="F628" s="32">
        <f>E628*E618</f>
        <v>420.00000000200544</v>
      </c>
      <c r="G628" s="324">
        <v>1366.08</v>
      </c>
      <c r="H628" s="32">
        <f t="shared" si="59"/>
        <v>3.999999999996362E-2</v>
      </c>
      <c r="I628" s="32">
        <f>H628*H618</f>
        <v>839.99999999923602</v>
      </c>
      <c r="J628" s="32">
        <f t="shared" si="60"/>
        <v>1.9999999999886313</v>
      </c>
    </row>
    <row r="629" spans="1:10" x14ac:dyDescent="0.2">
      <c r="A629" s="11">
        <v>8</v>
      </c>
      <c r="B629" s="13">
        <v>37.22</v>
      </c>
      <c r="C629" s="12"/>
      <c r="D629" s="323">
        <v>1012.6</v>
      </c>
      <c r="E629" s="32">
        <f t="shared" si="58"/>
        <v>2.9999999999972715E-2</v>
      </c>
      <c r="F629" s="32">
        <f>E629*E618</f>
        <v>629.99999999942702</v>
      </c>
      <c r="G629" s="324">
        <v>1366.12</v>
      </c>
      <c r="H629" s="32">
        <f t="shared" si="59"/>
        <v>3.999999999996362E-2</v>
      </c>
      <c r="I629" s="32">
        <f>H629*H618</f>
        <v>839.99999999923602</v>
      </c>
      <c r="J629" s="32">
        <f t="shared" si="60"/>
        <v>1.3333333333333333</v>
      </c>
    </row>
    <row r="630" spans="1:10" x14ac:dyDescent="0.2">
      <c r="A630" s="11">
        <v>9</v>
      </c>
      <c r="B630" s="13">
        <v>37.090000000000003</v>
      </c>
      <c r="C630" s="12"/>
      <c r="D630" s="323">
        <v>1012.63</v>
      </c>
      <c r="E630" s="32">
        <f t="shared" si="58"/>
        <v>2.9999999999972715E-2</v>
      </c>
      <c r="F630" s="32">
        <f>E630*E618</f>
        <v>629.99999999942702</v>
      </c>
      <c r="G630" s="324">
        <v>1366.16</v>
      </c>
      <c r="H630" s="32">
        <f t="shared" si="59"/>
        <v>4.0000000000190994E-2</v>
      </c>
      <c r="I630" s="32">
        <f>H630*H618</f>
        <v>840.00000000401087</v>
      </c>
      <c r="J630" s="32">
        <f t="shared" si="60"/>
        <v>1.3333333333409125</v>
      </c>
    </row>
    <row r="631" spans="1:10" x14ac:dyDescent="0.2">
      <c r="A631" s="11">
        <v>10</v>
      </c>
      <c r="B631" s="12">
        <v>37.31</v>
      </c>
      <c r="C631" s="12"/>
      <c r="D631" s="323">
        <v>1012.66</v>
      </c>
      <c r="E631" s="32">
        <f t="shared" si="58"/>
        <v>2.9999999999972715E-2</v>
      </c>
      <c r="F631" s="32">
        <f>E631*E618</f>
        <v>629.99999999942702</v>
      </c>
      <c r="G631" s="324">
        <v>1366.2</v>
      </c>
      <c r="H631" s="32">
        <f t="shared" si="59"/>
        <v>3.999999999996362E-2</v>
      </c>
      <c r="I631" s="32">
        <f>H631*H618</f>
        <v>839.99999999923602</v>
      </c>
      <c r="J631" s="32">
        <f t="shared" si="60"/>
        <v>1.3333333333333333</v>
      </c>
    </row>
    <row r="632" spans="1:10" x14ac:dyDescent="0.2">
      <c r="A632" s="11">
        <v>11</v>
      </c>
      <c r="B632" s="12">
        <v>37.049999999999997</v>
      </c>
      <c r="C632" s="12"/>
      <c r="D632" s="323">
        <v>1012.7</v>
      </c>
      <c r="E632" s="32">
        <f t="shared" si="58"/>
        <v>4.0000000000077307E-2</v>
      </c>
      <c r="F632" s="32">
        <f>E632*E618</f>
        <v>840.00000000162345</v>
      </c>
      <c r="G632" s="324">
        <v>1366.24</v>
      </c>
      <c r="H632" s="32">
        <f t="shared" si="59"/>
        <v>3.999999999996362E-2</v>
      </c>
      <c r="I632" s="32">
        <f>H632*H618</f>
        <v>839.99999999923602</v>
      </c>
      <c r="J632" s="32">
        <f t="shared" si="60"/>
        <v>0.99999999999715783</v>
      </c>
    </row>
    <row r="633" spans="1:10" x14ac:dyDescent="0.2">
      <c r="A633" s="11">
        <v>12</v>
      </c>
      <c r="B633" s="12">
        <v>37.08</v>
      </c>
      <c r="C633" s="12"/>
      <c r="D633" s="323">
        <v>1012.73</v>
      </c>
      <c r="E633" s="32">
        <f t="shared" si="58"/>
        <v>2.9999999999972715E-2</v>
      </c>
      <c r="F633" s="32">
        <f>E633*E618</f>
        <v>629.99999999942702</v>
      </c>
      <c r="G633" s="324">
        <v>1366.28</v>
      </c>
      <c r="H633" s="32">
        <f t="shared" si="59"/>
        <v>3.999999999996362E-2</v>
      </c>
      <c r="I633" s="32">
        <f>H633*H618</f>
        <v>839.99999999923602</v>
      </c>
      <c r="J633" s="32">
        <f t="shared" si="60"/>
        <v>1.3333333333333333</v>
      </c>
    </row>
    <row r="634" spans="1:10" x14ac:dyDescent="0.2">
      <c r="A634" s="11">
        <v>13</v>
      </c>
      <c r="B634" s="12">
        <v>37.1</v>
      </c>
      <c r="C634" s="12"/>
      <c r="D634" s="323">
        <v>1012.75</v>
      </c>
      <c r="E634" s="32">
        <f t="shared" si="58"/>
        <v>1.999999999998181E-2</v>
      </c>
      <c r="F634" s="32">
        <f>E634*E618</f>
        <v>419.99999999961801</v>
      </c>
      <c r="G634" s="324">
        <v>1366.33</v>
      </c>
      <c r="H634" s="32">
        <f t="shared" si="59"/>
        <v>4.9999999999954525E-2</v>
      </c>
      <c r="I634" s="32">
        <f>H634*H618</f>
        <v>1049.999999999045</v>
      </c>
      <c r="J634" s="32">
        <f t="shared" si="60"/>
        <v>2.5</v>
      </c>
    </row>
    <row r="635" spans="1:10" x14ac:dyDescent="0.2">
      <c r="A635" s="11">
        <v>14</v>
      </c>
      <c r="B635" s="13">
        <v>37.07</v>
      </c>
      <c r="C635" s="12"/>
      <c r="D635" s="323">
        <v>1012.78</v>
      </c>
      <c r="E635" s="32">
        <f t="shared" si="58"/>
        <v>2.9999999999972715E-2</v>
      </c>
      <c r="F635" s="32">
        <f>E635*E618</f>
        <v>629.99999999942702</v>
      </c>
      <c r="G635" s="324">
        <v>1366.36</v>
      </c>
      <c r="H635" s="32">
        <f t="shared" si="59"/>
        <v>2.9999999999972715E-2</v>
      </c>
      <c r="I635" s="32">
        <f>H635*H618</f>
        <v>629.99999999942702</v>
      </c>
      <c r="J635" s="32">
        <f t="shared" si="60"/>
        <v>1</v>
      </c>
    </row>
    <row r="636" spans="1:10" x14ac:dyDescent="0.2">
      <c r="A636" s="11">
        <v>15</v>
      </c>
      <c r="B636" s="12">
        <v>37.43</v>
      </c>
      <c r="C636" s="12"/>
      <c r="D636" s="323">
        <v>1012.82</v>
      </c>
      <c r="E636" s="32">
        <f t="shared" si="58"/>
        <v>4.0000000000077307E-2</v>
      </c>
      <c r="F636" s="32">
        <f>E636*E618</f>
        <v>840.00000000162345</v>
      </c>
      <c r="G636" s="324">
        <v>1366.4</v>
      </c>
      <c r="H636" s="32">
        <f t="shared" si="59"/>
        <v>4.0000000000190994E-2</v>
      </c>
      <c r="I636" s="32">
        <f>H636*H618</f>
        <v>840.00000000401087</v>
      </c>
      <c r="J636" s="32">
        <f t="shared" si="60"/>
        <v>1.0000000000028422</v>
      </c>
    </row>
    <row r="637" spans="1:10" x14ac:dyDescent="0.2">
      <c r="A637" s="11">
        <v>16</v>
      </c>
      <c r="B637" s="13">
        <v>37.51</v>
      </c>
      <c r="C637" s="12"/>
      <c r="D637" s="323">
        <v>1012.86</v>
      </c>
      <c r="E637" s="32">
        <f t="shared" si="58"/>
        <v>3.999999999996362E-2</v>
      </c>
      <c r="F637" s="32">
        <f>E637*E618</f>
        <v>839.99999999923602</v>
      </c>
      <c r="G637" s="324">
        <v>1366.43</v>
      </c>
      <c r="H637" s="32">
        <f t="shared" si="59"/>
        <v>2.9999999999972715E-2</v>
      </c>
      <c r="I637" s="32">
        <f>H637*H618</f>
        <v>629.99999999942702</v>
      </c>
      <c r="J637" s="32">
        <f t="shared" si="60"/>
        <v>0.75</v>
      </c>
    </row>
    <row r="638" spans="1:10" x14ac:dyDescent="0.2">
      <c r="A638" s="11">
        <v>17</v>
      </c>
      <c r="B638" s="13">
        <v>37.159999999999997</v>
      </c>
      <c r="C638" s="12"/>
      <c r="D638" s="323">
        <v>1012.89</v>
      </c>
      <c r="E638" s="32">
        <f t="shared" si="58"/>
        <v>2.9999999999972715E-2</v>
      </c>
      <c r="F638" s="32">
        <f>E638*E618</f>
        <v>629.99999999942702</v>
      </c>
      <c r="G638" s="324">
        <v>1366.48</v>
      </c>
      <c r="H638" s="32">
        <f t="shared" si="59"/>
        <v>4.9999999999954525E-2</v>
      </c>
      <c r="I638" s="32">
        <f>H638*H618</f>
        <v>1049.999999999045</v>
      </c>
      <c r="J638" s="32">
        <f t="shared" si="60"/>
        <v>1.6666666666666667</v>
      </c>
    </row>
    <row r="639" spans="1:10" x14ac:dyDescent="0.2">
      <c r="A639" s="11">
        <v>18</v>
      </c>
      <c r="B639" s="12">
        <v>37.1</v>
      </c>
      <c r="C639" s="12"/>
      <c r="D639" s="323">
        <v>1012.92</v>
      </c>
      <c r="E639" s="32">
        <f t="shared" si="58"/>
        <v>2.9999999999972715E-2</v>
      </c>
      <c r="F639" s="32">
        <f>E639*E618</f>
        <v>629.99999999942702</v>
      </c>
      <c r="G639" s="324">
        <v>1366.55</v>
      </c>
      <c r="H639" s="32">
        <f t="shared" si="59"/>
        <v>6.9999999999936335E-2</v>
      </c>
      <c r="I639" s="32">
        <f>H639*H618</f>
        <v>1469.999999998663</v>
      </c>
      <c r="J639" s="32">
        <f t="shared" si="60"/>
        <v>2.3333333333333335</v>
      </c>
    </row>
    <row r="640" spans="1:10" x14ac:dyDescent="0.2">
      <c r="A640" s="11">
        <v>19</v>
      </c>
      <c r="B640" s="13">
        <v>37.51</v>
      </c>
      <c r="C640" s="12"/>
      <c r="D640" s="323">
        <v>1012.95</v>
      </c>
      <c r="E640" s="32">
        <f t="shared" si="58"/>
        <v>3.0000000000086402E-2</v>
      </c>
      <c r="F640" s="32">
        <f>E640*E618</f>
        <v>630.00000000181444</v>
      </c>
      <c r="G640" s="324">
        <v>1366.6</v>
      </c>
      <c r="H640" s="32">
        <f t="shared" si="59"/>
        <v>4.9999999999954525E-2</v>
      </c>
      <c r="I640" s="32">
        <f>H640*H618</f>
        <v>1049.999999999045</v>
      </c>
      <c r="J640" s="32">
        <f t="shared" si="60"/>
        <v>1.6666666666603507</v>
      </c>
    </row>
    <row r="641" spans="1:10" x14ac:dyDescent="0.2">
      <c r="A641" s="11">
        <v>20</v>
      </c>
      <c r="B641" s="13">
        <v>37.54</v>
      </c>
      <c r="C641" s="12"/>
      <c r="D641" s="323">
        <v>1012.98</v>
      </c>
      <c r="E641" s="32">
        <f t="shared" si="58"/>
        <v>2.9999999999972715E-2</v>
      </c>
      <c r="F641" s="32">
        <f>E641*E618</f>
        <v>629.99999999942702</v>
      </c>
      <c r="G641" s="324">
        <v>1366.64</v>
      </c>
      <c r="H641" s="32">
        <f t="shared" si="59"/>
        <v>4.0000000000190994E-2</v>
      </c>
      <c r="I641" s="32">
        <f>H641*H618</f>
        <v>840.00000000401087</v>
      </c>
      <c r="J641" s="32">
        <f t="shared" si="60"/>
        <v>1.3333333333409125</v>
      </c>
    </row>
    <row r="642" spans="1:10" x14ac:dyDescent="0.2">
      <c r="A642" s="11">
        <v>21</v>
      </c>
      <c r="B642" s="13">
        <v>37.49</v>
      </c>
      <c r="C642" s="12"/>
      <c r="D642" s="323">
        <v>1013.01</v>
      </c>
      <c r="E642" s="32">
        <f t="shared" si="58"/>
        <v>2.9999999999972715E-2</v>
      </c>
      <c r="F642" s="32">
        <f>E642*E618</f>
        <v>629.99999999942702</v>
      </c>
      <c r="G642" s="324">
        <v>1366.68</v>
      </c>
      <c r="H642" s="32">
        <f t="shared" si="59"/>
        <v>3.999999999996362E-2</v>
      </c>
      <c r="I642" s="32">
        <f>H642*H618</f>
        <v>839.99999999923602</v>
      </c>
      <c r="J642" s="32">
        <f t="shared" si="60"/>
        <v>1.3333333333333333</v>
      </c>
    </row>
    <row r="643" spans="1:10" x14ac:dyDescent="0.2">
      <c r="A643" s="11">
        <v>22</v>
      </c>
      <c r="B643" s="13">
        <v>37.520000000000003</v>
      </c>
      <c r="C643" s="12"/>
      <c r="D643" s="323">
        <v>1013.07</v>
      </c>
      <c r="E643" s="32">
        <f t="shared" si="58"/>
        <v>6.0000000000059117E-2</v>
      </c>
      <c r="F643" s="32">
        <f>E643*E618</f>
        <v>1260.0000000012415</v>
      </c>
      <c r="G643" s="324">
        <v>1366.72</v>
      </c>
      <c r="H643" s="32">
        <f t="shared" si="59"/>
        <v>3.999999999996362E-2</v>
      </c>
      <c r="I643" s="32">
        <f>H643*H618</f>
        <v>839.99999999923602</v>
      </c>
      <c r="J643" s="32">
        <f t="shared" si="60"/>
        <v>0.66666666666540353</v>
      </c>
    </row>
    <row r="644" spans="1:10" x14ac:dyDescent="0.2">
      <c r="A644" s="11">
        <v>23</v>
      </c>
      <c r="B644" s="13">
        <v>37.380000000000003</v>
      </c>
      <c r="C644" s="12"/>
      <c r="D644" s="323">
        <v>1013.1</v>
      </c>
      <c r="E644" s="32">
        <f t="shared" si="58"/>
        <v>2.9999999999972715E-2</v>
      </c>
      <c r="F644" s="32">
        <f>E644*E618</f>
        <v>629.99999999942702</v>
      </c>
      <c r="G644" s="324">
        <v>1366.78</v>
      </c>
      <c r="H644" s="32">
        <f t="shared" si="59"/>
        <v>5.999999999994543E-2</v>
      </c>
      <c r="I644" s="32">
        <f>H644*H618</f>
        <v>1259.999999998854</v>
      </c>
      <c r="J644" s="32">
        <f t="shared" si="60"/>
        <v>2</v>
      </c>
    </row>
    <row r="645" spans="1:10" ht="13.5" thickBot="1" x14ac:dyDescent="0.25">
      <c r="A645" s="15">
        <v>24</v>
      </c>
      <c r="B645" s="12">
        <v>37.64</v>
      </c>
      <c r="C645" s="12"/>
      <c r="D645" s="325">
        <v>1013.14</v>
      </c>
      <c r="E645" s="326">
        <f t="shared" si="58"/>
        <v>3.999999999996362E-2</v>
      </c>
      <c r="F645" s="326">
        <f>E645*E618</f>
        <v>839.99999999923602</v>
      </c>
      <c r="G645" s="327">
        <v>1366.81</v>
      </c>
      <c r="H645" s="326">
        <f t="shared" si="59"/>
        <v>2.9999999999972715E-2</v>
      </c>
      <c r="I645" s="326">
        <f>H645*H618</f>
        <v>629.99999999942702</v>
      </c>
      <c r="J645" s="36">
        <f t="shared" si="60"/>
        <v>0.75</v>
      </c>
    </row>
    <row r="646" spans="1:10" ht="13.5" thickBot="1" x14ac:dyDescent="0.25">
      <c r="A646" s="16" t="s">
        <v>21</v>
      </c>
      <c r="B646" s="16" t="s">
        <v>20</v>
      </c>
      <c r="C646" s="16" t="s">
        <v>20</v>
      </c>
      <c r="D646" s="241" t="s">
        <v>20</v>
      </c>
      <c r="E646" s="241">
        <f>E645+E644+E643+E642+E641+E640+E639+E638+E637+E636+E635+E634+E633+E632+E631+E630+E629+E628+E627+E626+E625+E624+E623+E622</f>
        <v>0.74000000000000909</v>
      </c>
      <c r="F646" s="241">
        <f>SUM(F622:F645)</f>
        <v>15540.000000000191</v>
      </c>
      <c r="G646" s="241" t="s">
        <v>20</v>
      </c>
      <c r="H646" s="241">
        <f>H645+H644+H643+H642+H641+H640+H639+H638+H637+H636+H635+H634+H633+H632+H631+H630+H629+H628+H627+H626+H625+H624+H623+H622</f>
        <v>1.0099999999999909</v>
      </c>
      <c r="I646" s="241">
        <f>SUM(I622:I645)</f>
        <v>21209.999999999811</v>
      </c>
      <c r="J646" s="328">
        <f t="shared" si="60"/>
        <v>1.3648648648648358</v>
      </c>
    </row>
    <row r="647" spans="1:10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x14ac:dyDescent="0.2">
      <c r="A648" s="306" t="s">
        <v>37</v>
      </c>
      <c r="B648" s="307"/>
      <c r="C648" s="307"/>
      <c r="D648" s="307"/>
      <c r="E648" s="307"/>
      <c r="F648" s="307"/>
      <c r="G648" s="307"/>
      <c r="H648" s="307"/>
      <c r="I648" s="307"/>
      <c r="J648" s="4"/>
    </row>
    <row r="649" spans="1:10" x14ac:dyDescent="0.2">
      <c r="A649" s="403" t="s">
        <v>0</v>
      </c>
      <c r="B649" s="403"/>
      <c r="C649" s="403"/>
      <c r="D649" s="307"/>
      <c r="E649" s="307"/>
      <c r="F649" s="469" t="s">
        <v>54</v>
      </c>
      <c r="G649" s="469"/>
      <c r="H649" s="469"/>
      <c r="I649" s="469"/>
      <c r="J649" s="4"/>
    </row>
    <row r="650" spans="1:10" x14ac:dyDescent="0.2">
      <c r="A650" s="309"/>
      <c r="B650" s="309"/>
      <c r="C650" s="309"/>
      <c r="D650" s="309"/>
      <c r="E650" s="307"/>
      <c r="F650" s="403" t="s">
        <v>2</v>
      </c>
      <c r="G650" s="403"/>
      <c r="H650" s="403"/>
      <c r="I650" s="403"/>
      <c r="J650" s="4"/>
    </row>
    <row r="651" spans="1:10" x14ac:dyDescent="0.2">
      <c r="A651" s="308" t="s">
        <v>123</v>
      </c>
      <c r="B651" s="308"/>
      <c r="C651" s="308"/>
      <c r="D651" s="308"/>
      <c r="E651" s="307"/>
      <c r="F651" s="469" t="s">
        <v>57</v>
      </c>
      <c r="G651" s="469"/>
      <c r="H651" s="469"/>
      <c r="I651" s="469"/>
      <c r="J651" s="4"/>
    </row>
    <row r="652" spans="1:10" x14ac:dyDescent="0.2">
      <c r="A652" s="307"/>
      <c r="B652" s="307"/>
      <c r="C652" s="307"/>
      <c r="D652" s="307"/>
      <c r="E652" s="307"/>
      <c r="F652" s="403" t="s">
        <v>4</v>
      </c>
      <c r="G652" s="403"/>
      <c r="H652" s="403"/>
      <c r="I652" s="403"/>
      <c r="J652" s="4"/>
    </row>
    <row r="653" spans="1:10" x14ac:dyDescent="0.2">
      <c r="A653" s="307"/>
      <c r="B653" s="307"/>
      <c r="C653" s="307"/>
      <c r="D653" s="307"/>
      <c r="E653" s="307"/>
      <c r="F653" s="307" t="s">
        <v>5</v>
      </c>
      <c r="G653" s="307"/>
      <c r="H653" s="307"/>
      <c r="I653" s="307"/>
      <c r="J653" s="4"/>
    </row>
    <row r="654" spans="1:10" x14ac:dyDescent="0.2">
      <c r="A654" s="307"/>
      <c r="B654" s="307"/>
      <c r="C654" s="307"/>
      <c r="D654" s="307"/>
      <c r="E654" s="307"/>
      <c r="F654" s="403" t="s">
        <v>6</v>
      </c>
      <c r="G654" s="403"/>
      <c r="H654" s="403"/>
      <c r="I654" s="403"/>
      <c r="J654" s="4"/>
    </row>
    <row r="655" spans="1:10" x14ac:dyDescent="0.2">
      <c r="A655" s="4"/>
      <c r="B655" s="4"/>
      <c r="C655" s="4"/>
      <c r="D655" s="403" t="s">
        <v>7</v>
      </c>
      <c r="E655" s="403"/>
      <c r="F655" s="403"/>
      <c r="G655" s="403"/>
      <c r="H655" s="4"/>
      <c r="I655" s="4"/>
      <c r="J655" s="4"/>
    </row>
    <row r="656" spans="1:10" x14ac:dyDescent="0.2">
      <c r="A656" s="404" t="s">
        <v>40</v>
      </c>
      <c r="B656" s="404"/>
      <c r="C656" s="404"/>
      <c r="D656" s="404"/>
      <c r="E656" s="404"/>
      <c r="F656" s="404"/>
      <c r="G656" s="404"/>
      <c r="H656" s="404"/>
      <c r="I656" s="404"/>
      <c r="J656" s="404"/>
    </row>
    <row r="657" spans="1:10" x14ac:dyDescent="0.2">
      <c r="A657" s="404" t="s">
        <v>56</v>
      </c>
      <c r="B657" s="404"/>
      <c r="C657" s="404"/>
      <c r="D657" s="404"/>
      <c r="E657" s="404"/>
      <c r="F657" s="404"/>
      <c r="G657" s="404"/>
      <c r="H657" s="404"/>
      <c r="I657" s="404"/>
      <c r="J657" s="404"/>
    </row>
    <row r="658" spans="1:10" ht="13.5" thickBo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3.5" thickBot="1" x14ac:dyDescent="0.25">
      <c r="A659" s="405" t="s">
        <v>42</v>
      </c>
      <c r="B659" s="405" t="s">
        <v>10</v>
      </c>
      <c r="C659" s="405"/>
      <c r="D659" s="405" t="s">
        <v>43</v>
      </c>
      <c r="E659" s="405"/>
      <c r="F659" s="405"/>
      <c r="G659" s="405" t="s">
        <v>44</v>
      </c>
      <c r="H659" s="405"/>
      <c r="I659" s="405"/>
      <c r="J659" s="405" t="s">
        <v>13</v>
      </c>
    </row>
    <row r="660" spans="1:10" ht="13.5" thickBot="1" x14ac:dyDescent="0.25">
      <c r="A660" s="406"/>
      <c r="B660" s="406"/>
      <c r="C660" s="406"/>
      <c r="D660" s="239" t="s">
        <v>45</v>
      </c>
      <c r="E660" s="468">
        <v>21000</v>
      </c>
      <c r="F660" s="468"/>
      <c r="G660" s="239" t="s">
        <v>46</v>
      </c>
      <c r="H660" s="468">
        <v>21000</v>
      </c>
      <c r="I660" s="468"/>
      <c r="J660" s="406"/>
    </row>
    <row r="661" spans="1:10" x14ac:dyDescent="0.2">
      <c r="A661" s="406"/>
      <c r="B661" s="405" t="s">
        <v>15</v>
      </c>
      <c r="C661" s="405" t="s">
        <v>16</v>
      </c>
      <c r="D661" s="405" t="s">
        <v>47</v>
      </c>
      <c r="E661" s="405" t="s">
        <v>48</v>
      </c>
      <c r="F661" s="405" t="s">
        <v>49</v>
      </c>
      <c r="G661" s="405" t="s">
        <v>47</v>
      </c>
      <c r="H661" s="405" t="s">
        <v>48</v>
      </c>
      <c r="I661" s="405" t="s">
        <v>49</v>
      </c>
      <c r="J661" s="406"/>
    </row>
    <row r="662" spans="1:10" ht="13.5" thickBot="1" x14ac:dyDescent="0.25">
      <c r="A662" s="407"/>
      <c r="B662" s="407"/>
      <c r="C662" s="407"/>
      <c r="D662" s="407"/>
      <c r="E662" s="407"/>
      <c r="F662" s="407"/>
      <c r="G662" s="407"/>
      <c r="H662" s="407"/>
      <c r="I662" s="407"/>
      <c r="J662" s="407"/>
    </row>
    <row r="663" spans="1:10" x14ac:dyDescent="0.2">
      <c r="A663" s="6">
        <v>0</v>
      </c>
      <c r="B663" s="12"/>
      <c r="C663" s="12">
        <v>37.630000000000003</v>
      </c>
      <c r="D663" s="323">
        <v>558.54</v>
      </c>
      <c r="E663" s="6" t="s">
        <v>20</v>
      </c>
      <c r="F663" s="10" t="s">
        <v>20</v>
      </c>
      <c r="G663" s="329">
        <v>626.34</v>
      </c>
      <c r="H663" s="6" t="s">
        <v>20</v>
      </c>
      <c r="I663" s="10" t="s">
        <v>20</v>
      </c>
      <c r="J663" s="6" t="s">
        <v>20</v>
      </c>
    </row>
    <row r="664" spans="1:10" x14ac:dyDescent="0.2">
      <c r="A664" s="11">
        <v>1</v>
      </c>
      <c r="B664" s="12"/>
      <c r="C664" s="12">
        <v>37.729999999999997</v>
      </c>
      <c r="D664" s="323">
        <v>558.55999999999995</v>
      </c>
      <c r="E664" s="32">
        <f>(D664-D663)</f>
        <v>1.999999999998181E-2</v>
      </c>
      <c r="F664" s="32">
        <f>E664*E660</f>
        <v>419.99999999961801</v>
      </c>
      <c r="G664" s="323">
        <v>626.36</v>
      </c>
      <c r="H664" s="32">
        <f>G664-G663</f>
        <v>1.999999999998181E-2</v>
      </c>
      <c r="I664" s="32">
        <f>H664*H660</f>
        <v>419.99999999961801</v>
      </c>
      <c r="J664" s="32">
        <f>IF(E664=0,0,I664/F664)</f>
        <v>1</v>
      </c>
    </row>
    <row r="665" spans="1:10" x14ac:dyDescent="0.2">
      <c r="A665" s="11">
        <v>2</v>
      </c>
      <c r="B665" s="12"/>
      <c r="C665" s="12">
        <v>37.72</v>
      </c>
      <c r="D665" s="323">
        <v>558.59</v>
      </c>
      <c r="E665" s="32">
        <f t="shared" ref="E665:E687" si="61">(D665-D664)</f>
        <v>3.0000000000086402E-2</v>
      </c>
      <c r="F665" s="32">
        <f>E665*E660</f>
        <v>630.00000000181444</v>
      </c>
      <c r="G665" s="323">
        <v>626.37</v>
      </c>
      <c r="H665" s="32">
        <f t="shared" ref="H665:H687" si="62">G665-G664</f>
        <v>9.9999999999909051E-3</v>
      </c>
      <c r="I665" s="32">
        <f>H665*H660</f>
        <v>209.99999999980901</v>
      </c>
      <c r="J665" s="32">
        <f t="shared" ref="J665:J688" si="63">IF(E665=0,0,I665/F665)</f>
        <v>0.33333333333207016</v>
      </c>
    </row>
    <row r="666" spans="1:10" x14ac:dyDescent="0.2">
      <c r="A666" s="11">
        <v>3</v>
      </c>
      <c r="B666" s="12"/>
      <c r="C666" s="12">
        <v>37.44</v>
      </c>
      <c r="D666" s="323">
        <v>558.62</v>
      </c>
      <c r="E666" s="32">
        <f t="shared" si="61"/>
        <v>2.9999999999972715E-2</v>
      </c>
      <c r="F666" s="32">
        <f>E666*E660</f>
        <v>629.99999999942702</v>
      </c>
      <c r="G666" s="323">
        <v>626.4</v>
      </c>
      <c r="H666" s="32">
        <f t="shared" si="62"/>
        <v>2.9999999999972715E-2</v>
      </c>
      <c r="I666" s="32">
        <f>H666*H660</f>
        <v>629.99999999942702</v>
      </c>
      <c r="J666" s="32">
        <f t="shared" si="63"/>
        <v>1</v>
      </c>
    </row>
    <row r="667" spans="1:10" x14ac:dyDescent="0.2">
      <c r="A667" s="11">
        <v>4</v>
      </c>
      <c r="B667" s="12"/>
      <c r="C667" s="12">
        <v>37.29</v>
      </c>
      <c r="D667" s="323">
        <v>558.64</v>
      </c>
      <c r="E667" s="32">
        <f t="shared" si="61"/>
        <v>1.999999999998181E-2</v>
      </c>
      <c r="F667" s="32">
        <f>E667*E660</f>
        <v>419.99999999961801</v>
      </c>
      <c r="G667" s="323">
        <v>626.42999999999995</v>
      </c>
      <c r="H667" s="32">
        <f t="shared" si="62"/>
        <v>2.9999999999972715E-2</v>
      </c>
      <c r="I667" s="32">
        <f>H667*H660</f>
        <v>629.99999999942702</v>
      </c>
      <c r="J667" s="32">
        <f t="shared" si="63"/>
        <v>1.5</v>
      </c>
    </row>
    <row r="668" spans="1:10" x14ac:dyDescent="0.2">
      <c r="A668" s="11">
        <v>5</v>
      </c>
      <c r="B668" s="12"/>
      <c r="C668" s="12">
        <v>37.369999999999997</v>
      </c>
      <c r="D668" s="323">
        <v>558.66</v>
      </c>
      <c r="E668" s="32">
        <f t="shared" si="61"/>
        <v>1.999999999998181E-2</v>
      </c>
      <c r="F668" s="32">
        <f>E668*E660</f>
        <v>419.99999999961801</v>
      </c>
      <c r="G668" s="323">
        <v>626.45000000000005</v>
      </c>
      <c r="H668" s="32">
        <f t="shared" si="62"/>
        <v>2.0000000000095497E-2</v>
      </c>
      <c r="I668" s="32">
        <f>H668*H660</f>
        <v>420.00000000200544</v>
      </c>
      <c r="J668" s="32">
        <f t="shared" si="63"/>
        <v>1.0000000000056843</v>
      </c>
    </row>
    <row r="669" spans="1:10" x14ac:dyDescent="0.2">
      <c r="A669" s="11">
        <v>6</v>
      </c>
      <c r="B669" s="12"/>
      <c r="C669" s="12">
        <v>37.31</v>
      </c>
      <c r="D669" s="323">
        <v>558.66999999999996</v>
      </c>
      <c r="E669" s="32">
        <f t="shared" si="61"/>
        <v>9.9999999999909051E-3</v>
      </c>
      <c r="F669" s="32">
        <f>E669*E660</f>
        <v>209.99999999980901</v>
      </c>
      <c r="G669" s="323">
        <v>626.46</v>
      </c>
      <c r="H669" s="32">
        <f t="shared" si="62"/>
        <v>9.9999999999909051E-3</v>
      </c>
      <c r="I669" s="32">
        <f>H669*H660</f>
        <v>209.99999999980901</v>
      </c>
      <c r="J669" s="32">
        <f t="shared" si="63"/>
        <v>1</v>
      </c>
    </row>
    <row r="670" spans="1:10" x14ac:dyDescent="0.2">
      <c r="A670" s="11">
        <v>7</v>
      </c>
      <c r="B670" s="12"/>
      <c r="C670" s="12">
        <v>37.450000000000003</v>
      </c>
      <c r="D670" s="323">
        <v>558.67499999999995</v>
      </c>
      <c r="E670" s="32">
        <f t="shared" si="61"/>
        <v>4.9999999999954525E-3</v>
      </c>
      <c r="F670" s="32">
        <f>E670*E660</f>
        <v>104.9999999999045</v>
      </c>
      <c r="G670" s="323">
        <v>626.47</v>
      </c>
      <c r="H670" s="32">
        <f t="shared" si="62"/>
        <v>9.9999999999909051E-3</v>
      </c>
      <c r="I670" s="32">
        <f>H670*H660</f>
        <v>209.99999999980901</v>
      </c>
      <c r="J670" s="32">
        <f t="shared" si="63"/>
        <v>2</v>
      </c>
    </row>
    <row r="671" spans="1:10" x14ac:dyDescent="0.2">
      <c r="A671" s="11">
        <v>8</v>
      </c>
      <c r="B671" s="12"/>
      <c r="C671" s="12">
        <v>37.36</v>
      </c>
      <c r="D671" s="323">
        <v>558.67999999999995</v>
      </c>
      <c r="E671" s="32">
        <f t="shared" si="61"/>
        <v>4.9999999999954525E-3</v>
      </c>
      <c r="F671" s="32">
        <f>E671*E660</f>
        <v>104.9999999999045</v>
      </c>
      <c r="G671" s="323">
        <v>626.49</v>
      </c>
      <c r="H671" s="32">
        <f t="shared" si="62"/>
        <v>1.999999999998181E-2</v>
      </c>
      <c r="I671" s="32">
        <f>H671*H660</f>
        <v>419.99999999961801</v>
      </c>
      <c r="J671" s="32">
        <f t="shared" si="63"/>
        <v>4</v>
      </c>
    </row>
    <row r="672" spans="1:10" x14ac:dyDescent="0.2">
      <c r="A672" s="11">
        <v>9</v>
      </c>
      <c r="B672" s="12"/>
      <c r="C672" s="12">
        <v>37.22</v>
      </c>
      <c r="D672" s="323">
        <v>558.69000000000005</v>
      </c>
      <c r="E672" s="32">
        <f t="shared" si="61"/>
        <v>1.0000000000104592E-2</v>
      </c>
      <c r="F672" s="32">
        <f>E672*E660</f>
        <v>210.00000000219643</v>
      </c>
      <c r="G672" s="323">
        <v>626.51</v>
      </c>
      <c r="H672" s="32">
        <f t="shared" si="62"/>
        <v>1.999999999998181E-2</v>
      </c>
      <c r="I672" s="32">
        <f>H672*H660</f>
        <v>419.99999999961801</v>
      </c>
      <c r="J672" s="32">
        <f t="shared" si="63"/>
        <v>1.9999999999772626</v>
      </c>
    </row>
    <row r="673" spans="1:10" x14ac:dyDescent="0.2">
      <c r="A673" s="11">
        <v>10</v>
      </c>
      <c r="B673" s="12"/>
      <c r="C673" s="12">
        <v>37.090000000000003</v>
      </c>
      <c r="D673" s="323">
        <v>558.73</v>
      </c>
      <c r="E673" s="32">
        <f t="shared" si="61"/>
        <v>3.999999999996362E-2</v>
      </c>
      <c r="F673" s="32">
        <f>E673*E660</f>
        <v>839.99999999923602</v>
      </c>
      <c r="G673" s="323">
        <v>626.52</v>
      </c>
      <c r="H673" s="32">
        <f t="shared" si="62"/>
        <v>9.9999999999909051E-3</v>
      </c>
      <c r="I673" s="32">
        <f>H673*H660</f>
        <v>209.99999999980901</v>
      </c>
      <c r="J673" s="32">
        <f t="shared" si="63"/>
        <v>0.25</v>
      </c>
    </row>
    <row r="674" spans="1:10" x14ac:dyDescent="0.2">
      <c r="A674" s="11">
        <v>11</v>
      </c>
      <c r="B674" s="12"/>
      <c r="C674" s="13">
        <v>37.26</v>
      </c>
      <c r="D674" s="323">
        <v>558.75</v>
      </c>
      <c r="E674" s="32">
        <f t="shared" si="61"/>
        <v>1.999999999998181E-2</v>
      </c>
      <c r="F674" s="32">
        <f>E674*E660</f>
        <v>419.99999999961801</v>
      </c>
      <c r="G674" s="323">
        <v>626.54</v>
      </c>
      <c r="H674" s="32">
        <f t="shared" si="62"/>
        <v>1.999999999998181E-2</v>
      </c>
      <c r="I674" s="32">
        <f>H674*H660</f>
        <v>419.99999999961801</v>
      </c>
      <c r="J674" s="32">
        <f t="shared" si="63"/>
        <v>1</v>
      </c>
    </row>
    <row r="675" spans="1:10" x14ac:dyDescent="0.2">
      <c r="A675" s="11">
        <v>12</v>
      </c>
      <c r="B675" s="12"/>
      <c r="C675" s="13">
        <v>37.32</v>
      </c>
      <c r="D675" s="323">
        <v>558.77</v>
      </c>
      <c r="E675" s="32">
        <f t="shared" si="61"/>
        <v>1.999999999998181E-2</v>
      </c>
      <c r="F675" s="32">
        <f>E675*E660</f>
        <v>419.99999999961801</v>
      </c>
      <c r="G675" s="323">
        <v>626.55999999999995</v>
      </c>
      <c r="H675" s="32">
        <f t="shared" si="62"/>
        <v>1.999999999998181E-2</v>
      </c>
      <c r="I675" s="32">
        <f>H675*H660</f>
        <v>419.99999999961801</v>
      </c>
      <c r="J675" s="32">
        <f t="shared" si="63"/>
        <v>1</v>
      </c>
    </row>
    <row r="676" spans="1:10" x14ac:dyDescent="0.2">
      <c r="A676" s="11">
        <v>13</v>
      </c>
      <c r="B676" s="12"/>
      <c r="C676" s="12">
        <v>37.43</v>
      </c>
      <c r="D676" s="323">
        <v>558.79</v>
      </c>
      <c r="E676" s="32">
        <f t="shared" si="61"/>
        <v>1.999999999998181E-2</v>
      </c>
      <c r="F676" s="32">
        <f>E676*E660</f>
        <v>419.99999999961801</v>
      </c>
      <c r="G676" s="323">
        <v>626.57000000000005</v>
      </c>
      <c r="H676" s="32">
        <f t="shared" si="62"/>
        <v>1.0000000000104592E-2</v>
      </c>
      <c r="I676" s="32">
        <f>H676*H660</f>
        <v>210.00000000219643</v>
      </c>
      <c r="J676" s="32">
        <f t="shared" si="63"/>
        <v>0.50000000000568434</v>
      </c>
    </row>
    <row r="677" spans="1:10" x14ac:dyDescent="0.2">
      <c r="A677" s="11">
        <v>14</v>
      </c>
      <c r="B677" s="12"/>
      <c r="C677" s="13">
        <v>37.47</v>
      </c>
      <c r="D677" s="323">
        <v>558.79999999999995</v>
      </c>
      <c r="E677" s="32">
        <f t="shared" si="61"/>
        <v>9.9999999999909051E-3</v>
      </c>
      <c r="F677" s="32">
        <f>E677*E660</f>
        <v>209.99999999980901</v>
      </c>
      <c r="G677" s="323">
        <v>626.59</v>
      </c>
      <c r="H677" s="32">
        <f t="shared" si="62"/>
        <v>1.999999999998181E-2</v>
      </c>
      <c r="I677" s="32">
        <f>H677*H660</f>
        <v>419.99999999961801</v>
      </c>
      <c r="J677" s="32">
        <f t="shared" si="63"/>
        <v>2</v>
      </c>
    </row>
    <row r="678" spans="1:10" x14ac:dyDescent="0.2">
      <c r="A678" s="11">
        <v>15</v>
      </c>
      <c r="B678" s="12"/>
      <c r="C678" s="13">
        <v>37.51</v>
      </c>
      <c r="D678" s="323">
        <v>558.80999999999995</v>
      </c>
      <c r="E678" s="32">
        <f t="shared" si="61"/>
        <v>9.9999999999909051E-3</v>
      </c>
      <c r="F678" s="32">
        <f>E678*E660</f>
        <v>209.99999999980901</v>
      </c>
      <c r="G678" s="323">
        <v>626.6</v>
      </c>
      <c r="H678" s="32">
        <f t="shared" si="62"/>
        <v>9.9999999999909051E-3</v>
      </c>
      <c r="I678" s="32">
        <f>H678*H660</f>
        <v>209.99999999980901</v>
      </c>
      <c r="J678" s="32">
        <f t="shared" si="63"/>
        <v>1</v>
      </c>
    </row>
    <row r="679" spans="1:10" x14ac:dyDescent="0.2">
      <c r="A679" s="11">
        <v>16</v>
      </c>
      <c r="B679" s="12"/>
      <c r="C679" s="12">
        <v>37.67</v>
      </c>
      <c r="D679" s="323">
        <v>558.82000000000005</v>
      </c>
      <c r="E679" s="32">
        <f t="shared" si="61"/>
        <v>1.0000000000104592E-2</v>
      </c>
      <c r="F679" s="32">
        <f>E679*E660</f>
        <v>210.00000000219643</v>
      </c>
      <c r="G679" s="323">
        <v>626.61</v>
      </c>
      <c r="H679" s="32">
        <f t="shared" si="62"/>
        <v>9.9999999999909051E-3</v>
      </c>
      <c r="I679" s="32">
        <f>H679*H660</f>
        <v>209.99999999980901</v>
      </c>
      <c r="J679" s="32">
        <f t="shared" si="63"/>
        <v>0.99999999998863132</v>
      </c>
    </row>
    <row r="680" spans="1:10" x14ac:dyDescent="0.2">
      <c r="A680" s="11">
        <v>17</v>
      </c>
      <c r="B680" s="12"/>
      <c r="C680" s="12">
        <v>37.200000000000003</v>
      </c>
      <c r="D680" s="323">
        <v>558.84</v>
      </c>
      <c r="E680" s="32">
        <f t="shared" si="61"/>
        <v>1.999999999998181E-2</v>
      </c>
      <c r="F680" s="32">
        <f>E680*E660</f>
        <v>419.99999999961801</v>
      </c>
      <c r="G680" s="323">
        <v>626.63</v>
      </c>
      <c r="H680" s="32">
        <f t="shared" si="62"/>
        <v>1.999999999998181E-2</v>
      </c>
      <c r="I680" s="32">
        <f>H680*H660</f>
        <v>419.99999999961801</v>
      </c>
      <c r="J680" s="32">
        <f t="shared" si="63"/>
        <v>1</v>
      </c>
    </row>
    <row r="681" spans="1:10" x14ac:dyDescent="0.2">
      <c r="A681" s="11">
        <v>18</v>
      </c>
      <c r="B681" s="12"/>
      <c r="C681" s="12">
        <v>37.380000000000003</v>
      </c>
      <c r="D681" s="323">
        <v>558.86</v>
      </c>
      <c r="E681" s="32">
        <f t="shared" si="61"/>
        <v>1.999999999998181E-2</v>
      </c>
      <c r="F681" s="32">
        <f>E681*E660</f>
        <v>419.99999999961801</v>
      </c>
      <c r="G681" s="323">
        <v>626.64</v>
      </c>
      <c r="H681" s="32">
        <f t="shared" si="62"/>
        <v>9.9999999999909051E-3</v>
      </c>
      <c r="I681" s="32">
        <f>H681*H660</f>
        <v>209.99999999980901</v>
      </c>
      <c r="J681" s="32">
        <f t="shared" si="63"/>
        <v>0.5</v>
      </c>
    </row>
    <row r="682" spans="1:10" x14ac:dyDescent="0.2">
      <c r="A682" s="11">
        <v>19</v>
      </c>
      <c r="B682" s="12"/>
      <c r="C682" s="12">
        <v>37.520000000000003</v>
      </c>
      <c r="D682" s="323">
        <v>558.87</v>
      </c>
      <c r="E682" s="32">
        <f t="shared" si="61"/>
        <v>9.9999999999909051E-3</v>
      </c>
      <c r="F682" s="32">
        <f>E682*E660</f>
        <v>209.99999999980901</v>
      </c>
      <c r="G682" s="323">
        <v>626.66</v>
      </c>
      <c r="H682" s="32">
        <f t="shared" si="62"/>
        <v>1.999999999998181E-2</v>
      </c>
      <c r="I682" s="32">
        <f>H682*H660</f>
        <v>419.99999999961801</v>
      </c>
      <c r="J682" s="32">
        <f t="shared" si="63"/>
        <v>2</v>
      </c>
    </row>
    <row r="683" spans="1:10" x14ac:dyDescent="0.2">
      <c r="A683" s="11">
        <v>20</v>
      </c>
      <c r="B683" s="12"/>
      <c r="C683" s="12">
        <v>37.159999999999997</v>
      </c>
      <c r="D683" s="323">
        <v>558.89</v>
      </c>
      <c r="E683" s="32">
        <f t="shared" si="61"/>
        <v>1.999999999998181E-2</v>
      </c>
      <c r="F683" s="32">
        <f>E683*E660</f>
        <v>419.99999999961801</v>
      </c>
      <c r="G683" s="323">
        <v>626.66999999999996</v>
      </c>
      <c r="H683" s="32">
        <f t="shared" si="62"/>
        <v>9.9999999999909051E-3</v>
      </c>
      <c r="I683" s="32">
        <f>H683*H660</f>
        <v>209.99999999980901</v>
      </c>
      <c r="J683" s="32">
        <f t="shared" si="63"/>
        <v>0.5</v>
      </c>
    </row>
    <row r="684" spans="1:10" x14ac:dyDescent="0.2">
      <c r="A684" s="11">
        <v>21</v>
      </c>
      <c r="B684" s="12"/>
      <c r="C684" s="12">
        <v>37.19</v>
      </c>
      <c r="D684" s="323">
        <v>558.91</v>
      </c>
      <c r="E684" s="32">
        <f t="shared" si="61"/>
        <v>1.999999999998181E-2</v>
      </c>
      <c r="F684" s="32">
        <f>E684*E660</f>
        <v>419.99999999961801</v>
      </c>
      <c r="G684" s="323">
        <v>626.67999999999995</v>
      </c>
      <c r="H684" s="32">
        <f t="shared" si="62"/>
        <v>9.9999999999909051E-3</v>
      </c>
      <c r="I684" s="32">
        <f>H684*H660</f>
        <v>209.99999999980901</v>
      </c>
      <c r="J684" s="32">
        <f t="shared" si="63"/>
        <v>0.5</v>
      </c>
    </row>
    <row r="685" spans="1:10" x14ac:dyDescent="0.2">
      <c r="A685" s="11">
        <v>22</v>
      </c>
      <c r="B685" s="12"/>
      <c r="C685" s="12">
        <v>37.409999999999997</v>
      </c>
      <c r="D685" s="323">
        <v>558.92999999999995</v>
      </c>
      <c r="E685" s="32">
        <f t="shared" si="61"/>
        <v>1.999999999998181E-2</v>
      </c>
      <c r="F685" s="32">
        <f>E685*E660</f>
        <v>419.99999999961801</v>
      </c>
      <c r="G685" s="323">
        <v>626.69000000000005</v>
      </c>
      <c r="H685" s="32">
        <f t="shared" si="62"/>
        <v>1.0000000000104592E-2</v>
      </c>
      <c r="I685" s="32">
        <f>H685*H660</f>
        <v>210.00000000219643</v>
      </c>
      <c r="J685" s="32">
        <f t="shared" si="63"/>
        <v>0.50000000000568434</v>
      </c>
    </row>
    <row r="686" spans="1:10" x14ac:dyDescent="0.2">
      <c r="A686" s="11">
        <v>23</v>
      </c>
      <c r="B686" s="12"/>
      <c r="C686" s="12">
        <v>37.56</v>
      </c>
      <c r="D686" s="323">
        <v>558.95000000000005</v>
      </c>
      <c r="E686" s="32">
        <f t="shared" si="61"/>
        <v>2.0000000000095497E-2</v>
      </c>
      <c r="F686" s="32">
        <f>E686*E660</f>
        <v>420.00000000200544</v>
      </c>
      <c r="G686" s="323">
        <v>626.70000000000005</v>
      </c>
      <c r="H686" s="32">
        <f t="shared" si="62"/>
        <v>9.9999999999909051E-3</v>
      </c>
      <c r="I686" s="32">
        <f>H686*H660</f>
        <v>209.99999999980901</v>
      </c>
      <c r="J686" s="32">
        <f t="shared" si="63"/>
        <v>0.49999999999715783</v>
      </c>
    </row>
    <row r="687" spans="1:10" ht="13.5" thickBot="1" x14ac:dyDescent="0.25">
      <c r="A687" s="15">
        <v>24</v>
      </c>
      <c r="B687" s="12"/>
      <c r="C687" s="12">
        <v>37.770000000000003</v>
      </c>
      <c r="D687" s="323">
        <v>558.96</v>
      </c>
      <c r="E687" s="36">
        <f t="shared" si="61"/>
        <v>9.9999999999909051E-3</v>
      </c>
      <c r="F687" s="36">
        <f>E687*E660</f>
        <v>209.99999999980901</v>
      </c>
      <c r="G687" s="323">
        <v>626.71</v>
      </c>
      <c r="H687" s="36">
        <f t="shared" si="62"/>
        <v>9.9999999999909051E-3</v>
      </c>
      <c r="I687" s="36">
        <f>H687*H660</f>
        <v>209.99999999980901</v>
      </c>
      <c r="J687" s="36">
        <f t="shared" si="63"/>
        <v>1</v>
      </c>
    </row>
    <row r="688" spans="1:10" ht="13.5" thickBot="1" x14ac:dyDescent="0.25">
      <c r="A688" s="16" t="s">
        <v>21</v>
      </c>
      <c r="B688" s="16" t="s">
        <v>20</v>
      </c>
      <c r="C688" s="16" t="s">
        <v>20</v>
      </c>
      <c r="D688" s="16" t="s">
        <v>20</v>
      </c>
      <c r="E688" s="19">
        <f>E687+E686+E685+E684+E683+E682+E681+E680+E679+E678+E677+E676+E675+E674+E673+E672+E671+E670+E669+E668+E667+E666+E665+E664</f>
        <v>0.42000000000007276</v>
      </c>
      <c r="F688" s="19">
        <f>SUM(F664:F687)</f>
        <v>8820.000000001528</v>
      </c>
      <c r="G688" s="19" t="s">
        <v>20</v>
      </c>
      <c r="H688" s="19">
        <f>H687+H686+H685+H684+H683+H682+H681+H680+H679+H678+H677+H676+H675+H674+H673+H672+H671+H670+H669+H668+H667+H666+H665+H664</f>
        <v>0.37000000000000455</v>
      </c>
      <c r="I688" s="19">
        <f>SUM(I664:I687)</f>
        <v>7770.0000000000955</v>
      </c>
      <c r="J688" s="328">
        <f t="shared" si="63"/>
        <v>0.88095238095223916</v>
      </c>
    </row>
    <row r="689" spans="1:10" x14ac:dyDescent="0.2">
      <c r="A689" s="242"/>
      <c r="B689" s="242"/>
      <c r="C689" s="242"/>
      <c r="D689" s="242"/>
      <c r="E689" s="242"/>
      <c r="F689" s="242"/>
      <c r="G689" s="242"/>
      <c r="H689" s="242"/>
      <c r="I689" s="243"/>
      <c r="J689" s="190"/>
    </row>
    <row r="690" spans="1:10" x14ac:dyDescent="0.2">
      <c r="A690" s="310"/>
      <c r="B690" s="310"/>
      <c r="C690" s="310"/>
      <c r="D690" s="310"/>
      <c r="E690" s="310"/>
      <c r="F690" s="467" t="s">
        <v>58</v>
      </c>
      <c r="G690" s="467"/>
      <c r="H690" s="467"/>
      <c r="I690" s="467"/>
      <c r="J690" s="244"/>
    </row>
    <row r="691" spans="1:10" x14ac:dyDescent="0.2">
      <c r="A691" s="306" t="s">
        <v>37</v>
      </c>
      <c r="B691" s="307"/>
      <c r="C691" s="307"/>
      <c r="D691" s="307"/>
      <c r="E691" s="310"/>
      <c r="F691" s="464" t="s">
        <v>2</v>
      </c>
      <c r="G691" s="464"/>
      <c r="H691" s="464"/>
      <c r="I691" s="464"/>
      <c r="J691" s="244"/>
    </row>
    <row r="692" spans="1:10" x14ac:dyDescent="0.2">
      <c r="A692" s="403" t="s">
        <v>0</v>
      </c>
      <c r="B692" s="403"/>
      <c r="C692" s="403"/>
      <c r="D692" s="307"/>
      <c r="E692" s="310"/>
      <c r="F692" s="467" t="s">
        <v>59</v>
      </c>
      <c r="G692" s="467"/>
      <c r="H692" s="467"/>
      <c r="I692" s="467"/>
      <c r="J692" s="244"/>
    </row>
    <row r="693" spans="1:10" x14ac:dyDescent="0.2">
      <c r="A693" s="309"/>
      <c r="B693" s="309"/>
      <c r="C693" s="309"/>
      <c r="D693" s="309"/>
      <c r="E693" s="310"/>
      <c r="F693" s="464" t="s">
        <v>4</v>
      </c>
      <c r="G693" s="464"/>
      <c r="H693" s="464"/>
      <c r="I693" s="464"/>
      <c r="J693" s="244"/>
    </row>
    <row r="694" spans="1:10" x14ac:dyDescent="0.2">
      <c r="A694" s="308" t="s">
        <v>123</v>
      </c>
      <c r="B694" s="308"/>
      <c r="C694" s="308"/>
      <c r="D694" s="308"/>
      <c r="E694" s="310"/>
      <c r="F694" s="311"/>
      <c r="G694" s="311"/>
      <c r="H694" s="311"/>
      <c r="I694" s="312"/>
      <c r="J694" s="244"/>
    </row>
    <row r="695" spans="1:10" x14ac:dyDescent="0.2">
      <c r="A695" s="310"/>
      <c r="B695" s="310"/>
      <c r="C695" s="310"/>
      <c r="D695" s="310"/>
      <c r="E695" s="310"/>
      <c r="F695" s="464" t="s">
        <v>6</v>
      </c>
      <c r="G695" s="464"/>
      <c r="H695" s="464"/>
      <c r="I695" s="464"/>
      <c r="J695" s="244"/>
    </row>
    <row r="696" spans="1:10" x14ac:dyDescent="0.2">
      <c r="A696" s="244"/>
      <c r="B696" s="244"/>
      <c r="C696" s="244"/>
      <c r="D696" s="244"/>
      <c r="E696" s="244"/>
      <c r="F696" s="244"/>
      <c r="G696" s="244"/>
      <c r="H696" s="244"/>
      <c r="I696" s="244"/>
      <c r="J696" s="244"/>
    </row>
    <row r="697" spans="1:10" x14ac:dyDescent="0.2">
      <c r="A697" s="196"/>
      <c r="B697" s="196"/>
      <c r="C697" s="196"/>
      <c r="D697" s="390" t="s">
        <v>7</v>
      </c>
      <c r="E697" s="390"/>
      <c r="F697" s="390"/>
      <c r="G697" s="390"/>
      <c r="H697" s="196"/>
      <c r="I697" s="196"/>
      <c r="J697" s="196"/>
    </row>
    <row r="698" spans="1:10" ht="12.75" customHeight="1" x14ac:dyDescent="0.2">
      <c r="A698" s="389" t="s">
        <v>40</v>
      </c>
      <c r="B698" s="389"/>
      <c r="C698" s="389"/>
      <c r="D698" s="389"/>
      <c r="E698" s="389"/>
      <c r="F698" s="389"/>
      <c r="G698" s="389"/>
      <c r="H698" s="389"/>
      <c r="I698" s="389"/>
      <c r="J698" s="389"/>
    </row>
    <row r="699" spans="1:10" x14ac:dyDescent="0.2">
      <c r="A699" s="389" t="s">
        <v>41</v>
      </c>
      <c r="B699" s="389"/>
      <c r="C699" s="389"/>
      <c r="D699" s="389"/>
      <c r="E699" s="389"/>
      <c r="F699" s="389"/>
      <c r="G699" s="389"/>
      <c r="H699" s="389"/>
      <c r="I699" s="389"/>
      <c r="J699" s="389"/>
    </row>
    <row r="700" spans="1:10" ht="13.5" thickBot="1" x14ac:dyDescent="0.25">
      <c r="A700" s="347"/>
      <c r="B700" s="316"/>
      <c r="C700" s="316"/>
      <c r="D700" s="316"/>
      <c r="E700" s="316"/>
      <c r="F700" s="316"/>
      <c r="G700" s="316"/>
      <c r="H700" s="316"/>
      <c r="I700" s="316"/>
      <c r="J700" s="245"/>
    </row>
    <row r="701" spans="1:10" ht="13.5" thickBot="1" x14ac:dyDescent="0.25">
      <c r="A701" s="465" t="s">
        <v>60</v>
      </c>
      <c r="B701" s="466" t="s">
        <v>10</v>
      </c>
      <c r="C701" s="466"/>
      <c r="D701" s="466" t="s">
        <v>61</v>
      </c>
      <c r="E701" s="466"/>
      <c r="F701" s="246">
        <v>14000</v>
      </c>
      <c r="G701" s="466" t="s">
        <v>62</v>
      </c>
      <c r="H701" s="466"/>
      <c r="I701" s="246">
        <v>14000</v>
      </c>
      <c r="J701" s="463" t="s">
        <v>63</v>
      </c>
    </row>
    <row r="702" spans="1:10" ht="51.75" thickBot="1" x14ac:dyDescent="0.25">
      <c r="A702" s="465"/>
      <c r="B702" s="246" t="s">
        <v>64</v>
      </c>
      <c r="C702" s="246" t="s">
        <v>65</v>
      </c>
      <c r="D702" s="246" t="s">
        <v>66</v>
      </c>
      <c r="E702" s="246" t="s">
        <v>67</v>
      </c>
      <c r="F702" s="246" t="s">
        <v>68</v>
      </c>
      <c r="G702" s="246" t="s">
        <v>66</v>
      </c>
      <c r="H702" s="246" t="s">
        <v>67</v>
      </c>
      <c r="I702" s="246" t="s">
        <v>69</v>
      </c>
      <c r="J702" s="463"/>
    </row>
    <row r="703" spans="1:10" x14ac:dyDescent="0.2">
      <c r="A703" s="247">
        <v>0</v>
      </c>
      <c r="B703" s="248"/>
      <c r="C703" s="249"/>
      <c r="D703" s="250">
        <v>6383.64</v>
      </c>
      <c r="E703" s="251" t="s">
        <v>20</v>
      </c>
      <c r="F703" s="251" t="s">
        <v>20</v>
      </c>
      <c r="G703" s="252">
        <v>2619.19</v>
      </c>
      <c r="H703" s="251" t="s">
        <v>20</v>
      </c>
      <c r="I703" s="253" t="s">
        <v>20</v>
      </c>
      <c r="J703" s="251" t="s">
        <v>20</v>
      </c>
    </row>
    <row r="704" spans="1:10" x14ac:dyDescent="0.2">
      <c r="A704" s="254">
        <v>1</v>
      </c>
      <c r="B704" s="255">
        <v>35</v>
      </c>
      <c r="C704" s="256"/>
      <c r="D704" s="191">
        <v>6383.7424000000001</v>
      </c>
      <c r="E704" s="191">
        <f>D704-D703</f>
        <v>0.10239999999976135</v>
      </c>
      <c r="F704" s="191">
        <f>E704*F$11</f>
        <v>0</v>
      </c>
      <c r="G704" s="191">
        <v>2619.2460999999998</v>
      </c>
      <c r="H704" s="191">
        <f>G704-G703</f>
        <v>5.6099999999787542E-2</v>
      </c>
      <c r="I704" s="191">
        <f>H704*I$11</f>
        <v>0</v>
      </c>
      <c r="J704" s="257" t="e">
        <f>I704/F704</f>
        <v>#DIV/0!</v>
      </c>
    </row>
    <row r="705" spans="1:10" x14ac:dyDescent="0.2">
      <c r="A705" s="254">
        <v>2</v>
      </c>
      <c r="B705" s="255">
        <v>35</v>
      </c>
      <c r="C705" s="256"/>
      <c r="D705" s="191">
        <v>6383.8312000000005</v>
      </c>
      <c r="E705" s="191">
        <f t="shared" ref="E705:E711" si="64">D705-D704</f>
        <v>8.8800000000446744E-2</v>
      </c>
      <c r="F705" s="191">
        <f t="shared" ref="F705:F715" si="65">E705*F$11</f>
        <v>0</v>
      </c>
      <c r="G705" s="191">
        <v>2619.3031999999998</v>
      </c>
      <c r="H705" s="191">
        <f t="shared" ref="H705:H711" si="66">G705-G704</f>
        <v>5.7099999999991269E-2</v>
      </c>
      <c r="I705" s="191">
        <f>H705*I$11</f>
        <v>0</v>
      </c>
      <c r="J705" s="257" t="e">
        <f t="shared" ref="J705:J726" si="67">I705/F705</f>
        <v>#DIV/0!</v>
      </c>
    </row>
    <row r="706" spans="1:10" x14ac:dyDescent="0.2">
      <c r="A706" s="254">
        <v>3</v>
      </c>
      <c r="B706" s="255">
        <v>35</v>
      </c>
      <c r="C706" s="256"/>
      <c r="D706" s="191">
        <v>6383.9104000000007</v>
      </c>
      <c r="E706" s="191">
        <f t="shared" si="64"/>
        <v>7.9200000000128057E-2</v>
      </c>
      <c r="F706" s="191">
        <f t="shared" si="65"/>
        <v>0</v>
      </c>
      <c r="G706" s="191">
        <v>2619.3589999999999</v>
      </c>
      <c r="H706" s="191">
        <f t="shared" si="66"/>
        <v>5.5800000000090222E-2</v>
      </c>
      <c r="I706" s="191">
        <f>H706*I$11</f>
        <v>0</v>
      </c>
      <c r="J706" s="257" t="e">
        <f t="shared" si="67"/>
        <v>#DIV/0!</v>
      </c>
    </row>
    <row r="707" spans="1:10" x14ac:dyDescent="0.2">
      <c r="A707" s="258">
        <v>4</v>
      </c>
      <c r="B707" s="255">
        <v>35</v>
      </c>
      <c r="C707" s="256"/>
      <c r="D707" s="191">
        <v>6383.9848000000011</v>
      </c>
      <c r="E707" s="191">
        <f t="shared" si="64"/>
        <v>7.4400000000423461E-2</v>
      </c>
      <c r="F707" s="191">
        <f t="shared" si="65"/>
        <v>0</v>
      </c>
      <c r="G707" s="191">
        <v>2619.4133999999999</v>
      </c>
      <c r="H707" s="191">
        <f t="shared" si="66"/>
        <v>5.4399999999986903E-2</v>
      </c>
      <c r="I707" s="191">
        <f>H707*I$11</f>
        <v>0</v>
      </c>
      <c r="J707" s="257" t="e">
        <f t="shared" si="67"/>
        <v>#DIV/0!</v>
      </c>
    </row>
    <row r="708" spans="1:10" x14ac:dyDescent="0.2">
      <c r="A708" s="258">
        <v>5</v>
      </c>
      <c r="B708" s="255">
        <v>35</v>
      </c>
      <c r="C708" s="256"/>
      <c r="D708" s="191">
        <v>6384.0587000000014</v>
      </c>
      <c r="E708" s="191">
        <f t="shared" si="64"/>
        <v>7.3900000000321597E-2</v>
      </c>
      <c r="F708" s="191">
        <f t="shared" si="65"/>
        <v>0</v>
      </c>
      <c r="G708" s="191">
        <v>2619.4677999999999</v>
      </c>
      <c r="H708" s="191">
        <f t="shared" si="66"/>
        <v>5.4399999999986903E-2</v>
      </c>
      <c r="I708" s="191">
        <f>H708*I$11</f>
        <v>0</v>
      </c>
      <c r="J708" s="257" t="e">
        <f t="shared" si="67"/>
        <v>#DIV/0!</v>
      </c>
    </row>
    <row r="709" spans="1:10" x14ac:dyDescent="0.2">
      <c r="A709" s="258">
        <v>6</v>
      </c>
      <c r="B709" s="255">
        <v>35</v>
      </c>
      <c r="C709" s="256"/>
      <c r="D709" s="191">
        <v>6384.1349000000018</v>
      </c>
      <c r="E709" s="191">
        <f t="shared" si="64"/>
        <v>7.6200000000426371E-2</v>
      </c>
      <c r="F709" s="191">
        <f t="shared" si="65"/>
        <v>0</v>
      </c>
      <c r="G709" s="191">
        <v>2619.5214000000001</v>
      </c>
      <c r="H709" s="191">
        <f t="shared" si="66"/>
        <v>5.360000000018772E-2</v>
      </c>
      <c r="I709" s="191">
        <f t="shared" ref="I709:I715" si="68">H709*I$11</f>
        <v>0</v>
      </c>
      <c r="J709" s="257" t="e">
        <f t="shared" si="67"/>
        <v>#DIV/0!</v>
      </c>
    </row>
    <row r="710" spans="1:10" x14ac:dyDescent="0.2">
      <c r="A710" s="258">
        <v>7</v>
      </c>
      <c r="B710" s="255">
        <v>35</v>
      </c>
      <c r="C710" s="256"/>
      <c r="D710" s="191">
        <v>6384.2155000000021</v>
      </c>
      <c r="E710" s="191">
        <f t="shared" si="64"/>
        <v>8.0600000000231375E-2</v>
      </c>
      <c r="F710" s="191">
        <f t="shared" si="65"/>
        <v>0</v>
      </c>
      <c r="G710" s="191">
        <v>2619.5745999999999</v>
      </c>
      <c r="H710" s="191">
        <f t="shared" si="66"/>
        <v>5.3199999999833381E-2</v>
      </c>
      <c r="I710" s="191">
        <f t="shared" si="68"/>
        <v>0</v>
      </c>
      <c r="J710" s="257" t="e">
        <f t="shared" si="67"/>
        <v>#DIV/0!</v>
      </c>
    </row>
    <row r="711" spans="1:10" x14ac:dyDescent="0.2">
      <c r="A711" s="258">
        <v>8</v>
      </c>
      <c r="B711" s="255">
        <v>35</v>
      </c>
      <c r="C711" s="256"/>
      <c r="D711" s="191">
        <v>6384.3059000000021</v>
      </c>
      <c r="E711" s="191">
        <f t="shared" si="64"/>
        <v>9.0400000000045111E-2</v>
      </c>
      <c r="F711" s="191">
        <f t="shared" si="65"/>
        <v>0</v>
      </c>
      <c r="G711" s="191">
        <v>2619.6282999999999</v>
      </c>
      <c r="H711" s="191">
        <f t="shared" si="66"/>
        <v>5.3699999999935244E-2</v>
      </c>
      <c r="I711" s="191">
        <f t="shared" si="68"/>
        <v>0</v>
      </c>
      <c r="J711" s="257" t="e">
        <f t="shared" si="67"/>
        <v>#DIV/0!</v>
      </c>
    </row>
    <row r="712" spans="1:10" x14ac:dyDescent="0.2">
      <c r="A712" s="258">
        <v>9</v>
      </c>
      <c r="B712" s="255">
        <v>35</v>
      </c>
      <c r="C712" s="256"/>
      <c r="D712" s="259">
        <v>6384.4101000000019</v>
      </c>
      <c r="E712" s="191">
        <f>D712-D711</f>
        <v>0.10419999999976426</v>
      </c>
      <c r="F712" s="191">
        <f t="shared" si="65"/>
        <v>0</v>
      </c>
      <c r="G712" s="191">
        <v>2619.6839999999997</v>
      </c>
      <c r="H712" s="191">
        <f>G712-G711</f>
        <v>5.569999999988795E-2</v>
      </c>
      <c r="I712" s="191">
        <f t="shared" si="68"/>
        <v>0</v>
      </c>
      <c r="J712" s="257" t="e">
        <f t="shared" si="67"/>
        <v>#DIV/0!</v>
      </c>
    </row>
    <row r="713" spans="1:10" x14ac:dyDescent="0.2">
      <c r="A713" s="258">
        <v>10</v>
      </c>
      <c r="B713" s="255">
        <v>35</v>
      </c>
      <c r="C713" s="256"/>
      <c r="D713" s="191">
        <v>6384.5273000000016</v>
      </c>
      <c r="E713" s="191">
        <f>D713-D712</f>
        <v>0.11719999999968422</v>
      </c>
      <c r="F713" s="191">
        <f t="shared" si="65"/>
        <v>0</v>
      </c>
      <c r="G713" s="191">
        <v>2619.7406999999998</v>
      </c>
      <c r="H713" s="191">
        <f>G713-G712</f>
        <v>5.6700000000091677E-2</v>
      </c>
      <c r="I713" s="191">
        <f t="shared" si="68"/>
        <v>0</v>
      </c>
      <c r="J713" s="257" t="e">
        <f t="shared" si="67"/>
        <v>#DIV/0!</v>
      </c>
    </row>
    <row r="714" spans="1:10" x14ac:dyDescent="0.2">
      <c r="A714" s="258">
        <v>11</v>
      </c>
      <c r="B714" s="255">
        <v>35</v>
      </c>
      <c r="C714" s="256"/>
      <c r="D714" s="191">
        <v>6384.6540000000014</v>
      </c>
      <c r="E714" s="191">
        <f t="shared" ref="E714:E719" si="69">D714-D713</f>
        <v>0.12669999999980064</v>
      </c>
      <c r="F714" s="191">
        <f t="shared" si="65"/>
        <v>0</v>
      </c>
      <c r="G714" s="191">
        <v>2619.7973999999999</v>
      </c>
      <c r="H714" s="191">
        <f t="shared" ref="H714:H719" si="70">G714-G713</f>
        <v>5.6700000000091677E-2</v>
      </c>
      <c r="I714" s="191">
        <f t="shared" si="68"/>
        <v>0</v>
      </c>
      <c r="J714" s="257" t="e">
        <f t="shared" si="67"/>
        <v>#DIV/0!</v>
      </c>
    </row>
    <row r="715" spans="1:10" x14ac:dyDescent="0.2">
      <c r="A715" s="258">
        <v>12</v>
      </c>
      <c r="B715" s="255">
        <v>35</v>
      </c>
      <c r="C715" s="256"/>
      <c r="D715" s="191">
        <v>6384.7864000000018</v>
      </c>
      <c r="E715" s="191">
        <f t="shared" si="69"/>
        <v>0.13240000000041618</v>
      </c>
      <c r="F715" s="191">
        <f t="shared" si="65"/>
        <v>0</v>
      </c>
      <c r="G715" s="191">
        <v>2619.8535999999999</v>
      </c>
      <c r="H715" s="191">
        <f t="shared" si="70"/>
        <v>5.6199999999989814E-2</v>
      </c>
      <c r="I715" s="191">
        <f t="shared" si="68"/>
        <v>0</v>
      </c>
      <c r="J715" s="257" t="e">
        <f t="shared" si="67"/>
        <v>#DIV/0!</v>
      </c>
    </row>
    <row r="716" spans="1:10" x14ac:dyDescent="0.2">
      <c r="A716" s="260">
        <v>13</v>
      </c>
      <c r="B716" s="255">
        <v>35</v>
      </c>
      <c r="C716" s="256"/>
      <c r="D716" s="191">
        <v>6384.9237000000021</v>
      </c>
      <c r="E716" s="191">
        <f t="shared" si="69"/>
        <v>0.13730000000032305</v>
      </c>
      <c r="F716" s="191">
        <f>E716*F701</f>
        <v>1922.2000000045227</v>
      </c>
      <c r="G716" s="191">
        <v>2619.9117999999999</v>
      </c>
      <c r="H716" s="191">
        <f t="shared" si="70"/>
        <v>5.819999999994252E-2</v>
      </c>
      <c r="I716" s="191">
        <f>H716*I701</f>
        <v>814.79999999919528</v>
      </c>
      <c r="J716" s="257">
        <f t="shared" si="67"/>
        <v>0.42388929351642812</v>
      </c>
    </row>
    <row r="717" spans="1:10" x14ac:dyDescent="0.2">
      <c r="A717" s="260">
        <v>14</v>
      </c>
      <c r="B717" s="255">
        <v>35</v>
      </c>
      <c r="C717" s="256"/>
      <c r="D717" s="191">
        <v>6385.0593000000017</v>
      </c>
      <c r="E717" s="191">
        <f t="shared" si="69"/>
        <v>0.13559999999961292</v>
      </c>
      <c r="F717" s="191">
        <f>E717*F701</f>
        <v>1898.3999999945809</v>
      </c>
      <c r="G717" s="191">
        <v>2619.9701</v>
      </c>
      <c r="H717" s="191">
        <f t="shared" si="70"/>
        <v>5.8300000000144792E-2</v>
      </c>
      <c r="I717" s="191">
        <f>H717*I701</f>
        <v>816.20000000202708</v>
      </c>
      <c r="J717" s="257">
        <f t="shared" si="67"/>
        <v>0.4299410029521476</v>
      </c>
    </row>
    <row r="718" spans="1:10" x14ac:dyDescent="0.2">
      <c r="A718" s="260">
        <v>15</v>
      </c>
      <c r="B718" s="255">
        <v>35</v>
      </c>
      <c r="C718" s="256"/>
      <c r="D718" s="191">
        <v>6385.1898000000019</v>
      </c>
      <c r="E718" s="191">
        <f t="shared" si="69"/>
        <v>0.130500000000211</v>
      </c>
      <c r="F718" s="191">
        <f>E718*F701</f>
        <v>1827.000000002954</v>
      </c>
      <c r="G718" s="191">
        <v>2620.0284999999999</v>
      </c>
      <c r="H718" s="191">
        <f t="shared" si="70"/>
        <v>5.8399999999892316E-2</v>
      </c>
      <c r="I718" s="191">
        <f>H718*I701</f>
        <v>817.59999999849242</v>
      </c>
      <c r="J718" s="257">
        <f t="shared" si="67"/>
        <v>0.44750957854251255</v>
      </c>
    </row>
    <row r="719" spans="1:10" x14ac:dyDescent="0.2">
      <c r="A719" s="260">
        <v>16</v>
      </c>
      <c r="B719" s="255">
        <v>35</v>
      </c>
      <c r="C719" s="256"/>
      <c r="D719" s="191">
        <v>6385.3195000000023</v>
      </c>
      <c r="E719" s="191">
        <f t="shared" si="69"/>
        <v>0.12970000000041182</v>
      </c>
      <c r="F719" s="191">
        <f>E719*F701</f>
        <v>1815.8000000057655</v>
      </c>
      <c r="G719" s="191">
        <v>2620.0879999999997</v>
      </c>
      <c r="H719" s="191">
        <f t="shared" si="70"/>
        <v>5.9499999999843567E-2</v>
      </c>
      <c r="I719" s="191">
        <f>H719*I701</f>
        <v>832.99999999780994</v>
      </c>
      <c r="J719" s="257">
        <f t="shared" si="67"/>
        <v>0.45875096375986618</v>
      </c>
    </row>
    <row r="720" spans="1:10" x14ac:dyDescent="0.2">
      <c r="A720" s="260">
        <v>17</v>
      </c>
      <c r="B720" s="255">
        <v>35</v>
      </c>
      <c r="C720" s="256"/>
      <c r="D720" s="191">
        <v>6385.4486000000024</v>
      </c>
      <c r="E720" s="191">
        <f>D720-D719</f>
        <v>0.12910000000010768</v>
      </c>
      <c r="F720" s="191">
        <f>E720*F701</f>
        <v>1807.4000000015076</v>
      </c>
      <c r="G720" s="191">
        <v>2620.1483999999996</v>
      </c>
      <c r="H720" s="191">
        <f>G720-G719</f>
        <v>6.0399999999845022E-2</v>
      </c>
      <c r="I720" s="191">
        <f>H720*I701</f>
        <v>845.59999999783031</v>
      </c>
      <c r="J720" s="257">
        <f t="shared" si="67"/>
        <v>0.46785437645077183</v>
      </c>
    </row>
    <row r="721" spans="1:10" x14ac:dyDescent="0.2">
      <c r="A721" s="260">
        <v>18</v>
      </c>
      <c r="B721" s="255">
        <v>35</v>
      </c>
      <c r="C721" s="256"/>
      <c r="D721" s="191">
        <v>6385.5775000000021</v>
      </c>
      <c r="E721" s="191">
        <f>D721-D720</f>
        <v>0.12889999999970314</v>
      </c>
      <c r="F721" s="191">
        <f>E721*F701</f>
        <v>1804.599999995844</v>
      </c>
      <c r="G721" s="191">
        <v>2620.2077999999997</v>
      </c>
      <c r="H721" s="191">
        <f>G721-G720</f>
        <v>5.9400000000096043E-2</v>
      </c>
      <c r="I721" s="191">
        <f>H721*I701</f>
        <v>831.6000000013446</v>
      </c>
      <c r="J721" s="257">
        <f t="shared" si="67"/>
        <v>0.46082234290328039</v>
      </c>
    </row>
    <row r="722" spans="1:10" x14ac:dyDescent="0.2">
      <c r="A722" s="260">
        <v>19</v>
      </c>
      <c r="B722" s="255">
        <v>35</v>
      </c>
      <c r="C722" s="256"/>
      <c r="D722" s="191">
        <v>6385.7080000000024</v>
      </c>
      <c r="E722" s="191">
        <f t="shared" ref="E722:E727" si="71">D722-D721</f>
        <v>0.130500000000211</v>
      </c>
      <c r="F722" s="191">
        <f>E722*F701</f>
        <v>1827.000000002954</v>
      </c>
      <c r="G722" s="191">
        <v>2620.2667999999999</v>
      </c>
      <c r="H722" s="191">
        <f t="shared" ref="H722:H727" si="72">G722-G721</f>
        <v>5.9000000000196451E-2</v>
      </c>
      <c r="I722" s="191">
        <f>H722*I701</f>
        <v>826.00000000275031</v>
      </c>
      <c r="J722" s="257">
        <f t="shared" si="67"/>
        <v>0.45210727969426096</v>
      </c>
    </row>
    <row r="723" spans="1:10" x14ac:dyDescent="0.2">
      <c r="A723" s="260">
        <v>20</v>
      </c>
      <c r="B723" s="255">
        <v>35</v>
      </c>
      <c r="C723" s="256"/>
      <c r="D723" s="191">
        <v>6385.8413000000028</v>
      </c>
      <c r="E723" s="191">
        <f t="shared" si="71"/>
        <v>0.13330000000041764</v>
      </c>
      <c r="F723" s="191">
        <f>E723*F701</f>
        <v>1866.200000005847</v>
      </c>
      <c r="G723" s="191">
        <v>2620.3263999999999</v>
      </c>
      <c r="H723" s="191">
        <f t="shared" si="72"/>
        <v>5.9600000000045839E-2</v>
      </c>
      <c r="I723" s="191">
        <f>H723*I701</f>
        <v>834.40000000064174</v>
      </c>
      <c r="J723" s="257">
        <f t="shared" si="67"/>
        <v>0.44711177794342916</v>
      </c>
    </row>
    <row r="724" spans="1:10" x14ac:dyDescent="0.2">
      <c r="A724" s="260">
        <v>21</v>
      </c>
      <c r="B724" s="255">
        <v>35</v>
      </c>
      <c r="C724" s="256"/>
      <c r="D724" s="191">
        <v>6385.9746000000032</v>
      </c>
      <c r="E724" s="191">
        <f t="shared" si="71"/>
        <v>0.13330000000041764</v>
      </c>
      <c r="F724" s="191">
        <f>E724*F701</f>
        <v>1866.200000005847</v>
      </c>
      <c r="G724" s="191">
        <v>2620.3851999999997</v>
      </c>
      <c r="H724" s="191">
        <f t="shared" si="72"/>
        <v>5.8799999999791908E-2</v>
      </c>
      <c r="I724" s="191">
        <f>H724*I701</f>
        <v>823.19999999708671</v>
      </c>
      <c r="J724" s="257">
        <f t="shared" si="67"/>
        <v>0.44111027756644922</v>
      </c>
    </row>
    <row r="725" spans="1:10" x14ac:dyDescent="0.2">
      <c r="A725" s="260">
        <v>22</v>
      </c>
      <c r="B725" s="255">
        <v>35</v>
      </c>
      <c r="C725" s="256"/>
      <c r="D725" s="191">
        <v>6386.1084000000028</v>
      </c>
      <c r="E725" s="191">
        <f t="shared" si="71"/>
        <v>0.13379999999961001</v>
      </c>
      <c r="F725" s="191">
        <f>E725*F701</f>
        <v>1873.1999999945401</v>
      </c>
      <c r="G725" s="191">
        <v>2620.4431999999997</v>
      </c>
      <c r="H725" s="191">
        <f t="shared" si="72"/>
        <v>5.7999999999992724E-2</v>
      </c>
      <c r="I725" s="191">
        <f>H725*I701</f>
        <v>811.99999999989814</v>
      </c>
      <c r="J725" s="257">
        <f t="shared" si="67"/>
        <v>0.43348281016563361</v>
      </c>
    </row>
    <row r="726" spans="1:10" x14ac:dyDescent="0.2">
      <c r="A726" s="260">
        <v>23</v>
      </c>
      <c r="B726" s="255">
        <v>35</v>
      </c>
      <c r="C726" s="256"/>
      <c r="D726" s="191">
        <v>6386.2405000000026</v>
      </c>
      <c r="E726" s="191">
        <f t="shared" si="71"/>
        <v>0.13209999999980937</v>
      </c>
      <c r="F726" s="191">
        <f>E726*F701</f>
        <v>1849.3999999973312</v>
      </c>
      <c r="G726" s="191">
        <v>2620.4996999999998</v>
      </c>
      <c r="H726" s="191">
        <f t="shared" si="72"/>
        <v>5.6500000000141881E-2</v>
      </c>
      <c r="I726" s="191">
        <f>H726*I701</f>
        <v>791.00000000198634</v>
      </c>
      <c r="J726" s="257">
        <f t="shared" si="67"/>
        <v>0.4277062831205406</v>
      </c>
    </row>
    <row r="727" spans="1:10" ht="13.5" thickBot="1" x14ac:dyDescent="0.25">
      <c r="A727" s="261">
        <v>24</v>
      </c>
      <c r="B727" s="262">
        <v>35</v>
      </c>
      <c r="C727" s="263"/>
      <c r="D727" s="264">
        <v>6386.3653000000022</v>
      </c>
      <c r="E727" s="264">
        <f t="shared" si="71"/>
        <v>0.12479999999959546</v>
      </c>
      <c r="F727" s="264">
        <f>E727*F701</f>
        <v>1747.1999999943364</v>
      </c>
      <c r="G727" s="264">
        <v>2620.5538999999999</v>
      </c>
      <c r="H727" s="264">
        <f t="shared" si="72"/>
        <v>5.4200000000037107E-2</v>
      </c>
      <c r="I727" s="264">
        <f>H727*I701</f>
        <v>758.8000000005195</v>
      </c>
      <c r="J727" s="265">
        <f>I727/F727</f>
        <v>0.43429487179657689</v>
      </c>
    </row>
    <row r="728" spans="1:10" ht="13.5" thickBot="1" x14ac:dyDescent="0.25">
      <c r="A728" s="266" t="s">
        <v>21</v>
      </c>
      <c r="B728" s="267" t="s">
        <v>20</v>
      </c>
      <c r="C728" s="267" t="s">
        <v>20</v>
      </c>
      <c r="D728" s="267" t="s">
        <v>20</v>
      </c>
      <c r="E728" s="268">
        <f>SUM(E704:E727)</f>
        <v>2.7253000000018801</v>
      </c>
      <c r="F728" s="268">
        <f>SUM(F704:F727)</f>
        <v>22104.60000000603</v>
      </c>
      <c r="G728" s="267" t="s">
        <v>20</v>
      </c>
      <c r="H728" s="268">
        <f>SUM(H704:H727)</f>
        <v>1.3638999999998305</v>
      </c>
      <c r="I728" s="268">
        <f>SUM(I704:I727)</f>
        <v>9804.1999999995824</v>
      </c>
      <c r="J728" s="269">
        <f>I728/F728</f>
        <v>0.44353663943237642</v>
      </c>
    </row>
    <row r="729" spans="1:10" x14ac:dyDescent="0.2">
      <c r="A729" s="245"/>
      <c r="B729" s="245"/>
      <c r="C729" s="245"/>
      <c r="D729" s="245"/>
      <c r="E729" s="245"/>
      <c r="F729" s="270"/>
      <c r="G729" s="270"/>
      <c r="H729" s="245"/>
      <c r="I729" s="245"/>
      <c r="J729" s="245"/>
    </row>
    <row r="730" spans="1:10" x14ac:dyDescent="0.2">
      <c r="A730" s="310"/>
      <c r="B730" s="310"/>
      <c r="C730" s="310"/>
      <c r="D730" s="310"/>
      <c r="E730" s="310"/>
      <c r="F730" s="467" t="s">
        <v>58</v>
      </c>
      <c r="G730" s="467"/>
      <c r="H730" s="467"/>
      <c r="I730" s="467"/>
      <c r="J730" s="244"/>
    </row>
    <row r="731" spans="1:10" x14ac:dyDescent="0.2">
      <c r="A731" s="306" t="s">
        <v>37</v>
      </c>
      <c r="B731" s="307"/>
      <c r="C731" s="307"/>
      <c r="D731" s="307"/>
      <c r="E731" s="310"/>
      <c r="F731" s="464" t="s">
        <v>2</v>
      </c>
      <c r="G731" s="464"/>
      <c r="H731" s="464"/>
      <c r="I731" s="464"/>
      <c r="J731" s="244"/>
    </row>
    <row r="732" spans="1:10" x14ac:dyDescent="0.2">
      <c r="A732" s="403" t="s">
        <v>0</v>
      </c>
      <c r="B732" s="403"/>
      <c r="C732" s="403"/>
      <c r="D732" s="307"/>
      <c r="E732" s="310"/>
      <c r="F732" s="467" t="s">
        <v>70</v>
      </c>
      <c r="G732" s="467"/>
      <c r="H732" s="467"/>
      <c r="I732" s="467"/>
      <c r="J732" s="244"/>
    </row>
    <row r="733" spans="1:10" x14ac:dyDescent="0.2">
      <c r="A733" s="309"/>
      <c r="B733" s="309"/>
      <c r="C733" s="309"/>
      <c r="D733" s="309"/>
      <c r="E733" s="310"/>
      <c r="F733" s="464" t="s">
        <v>4</v>
      </c>
      <c r="G733" s="464"/>
      <c r="H733" s="464"/>
      <c r="I733" s="464"/>
      <c r="J733" s="244"/>
    </row>
    <row r="734" spans="1:10" x14ac:dyDescent="0.2">
      <c r="A734" s="308" t="s">
        <v>123</v>
      </c>
      <c r="B734" s="308"/>
      <c r="C734" s="308"/>
      <c r="D734" s="308"/>
      <c r="E734" s="310"/>
      <c r="F734" s="311"/>
      <c r="G734" s="311"/>
      <c r="H734" s="311"/>
      <c r="I734" s="312"/>
      <c r="J734" s="244"/>
    </row>
    <row r="735" spans="1:10" x14ac:dyDescent="0.2">
      <c r="A735" s="310"/>
      <c r="B735" s="310"/>
      <c r="C735" s="310"/>
      <c r="D735" s="310"/>
      <c r="E735" s="310"/>
      <c r="F735" s="464" t="s">
        <v>6</v>
      </c>
      <c r="G735" s="464"/>
      <c r="H735" s="464"/>
      <c r="I735" s="464"/>
      <c r="J735" s="244"/>
    </row>
    <row r="736" spans="1:10" x14ac:dyDescent="0.2">
      <c r="A736" s="244"/>
      <c r="B736" s="244"/>
      <c r="C736" s="244"/>
      <c r="D736" s="244"/>
      <c r="E736" s="244"/>
      <c r="F736" s="244"/>
      <c r="G736" s="244"/>
      <c r="H736" s="244"/>
      <c r="I736" s="244"/>
      <c r="J736" s="244"/>
    </row>
    <row r="737" spans="1:10" x14ac:dyDescent="0.2">
      <c r="A737" s="196"/>
      <c r="B737" s="196"/>
      <c r="C737" s="196"/>
      <c r="D737" s="390" t="s">
        <v>7</v>
      </c>
      <c r="E737" s="390"/>
      <c r="F737" s="390"/>
      <c r="G737" s="390"/>
      <c r="H737" s="196"/>
      <c r="I737" s="196"/>
      <c r="J737" s="196"/>
    </row>
    <row r="738" spans="1:10" x14ac:dyDescent="0.2">
      <c r="A738" s="389" t="s">
        <v>40</v>
      </c>
      <c r="B738" s="389"/>
      <c r="C738" s="389"/>
      <c r="D738" s="389"/>
      <c r="E738" s="389"/>
      <c r="F738" s="389"/>
      <c r="G738" s="389"/>
      <c r="H738" s="389"/>
      <c r="I738" s="389"/>
      <c r="J738" s="389"/>
    </row>
    <row r="739" spans="1:10" x14ac:dyDescent="0.2">
      <c r="A739" s="389" t="s">
        <v>41</v>
      </c>
      <c r="B739" s="389"/>
      <c r="C739" s="389"/>
      <c r="D739" s="389"/>
      <c r="E739" s="389"/>
      <c r="F739" s="389"/>
      <c r="G739" s="389"/>
      <c r="H739" s="389"/>
      <c r="I739" s="389"/>
      <c r="J739" s="389"/>
    </row>
    <row r="740" spans="1:10" ht="13.5" thickBot="1" x14ac:dyDescent="0.25">
      <c r="A740" s="347"/>
      <c r="B740" s="316"/>
      <c r="C740" s="316"/>
      <c r="D740" s="316"/>
      <c r="E740" s="316"/>
      <c r="F740" s="316"/>
      <c r="G740" s="316"/>
      <c r="H740" s="316"/>
      <c r="I740" s="316"/>
      <c r="J740" s="245"/>
    </row>
    <row r="741" spans="1:10" ht="13.5" thickBot="1" x14ac:dyDescent="0.25">
      <c r="A741" s="465" t="s">
        <v>60</v>
      </c>
      <c r="B741" s="466" t="s">
        <v>10</v>
      </c>
      <c r="C741" s="466"/>
      <c r="D741" s="466" t="s">
        <v>61</v>
      </c>
      <c r="E741" s="466"/>
      <c r="F741" s="246">
        <v>14000</v>
      </c>
      <c r="G741" s="466" t="s">
        <v>62</v>
      </c>
      <c r="H741" s="466"/>
      <c r="I741" s="246">
        <v>14000</v>
      </c>
      <c r="J741" s="463" t="s">
        <v>63</v>
      </c>
    </row>
    <row r="742" spans="1:10" ht="51.75" thickBot="1" x14ac:dyDescent="0.25">
      <c r="A742" s="465"/>
      <c r="B742" s="246" t="s">
        <v>64</v>
      </c>
      <c r="C742" s="246" t="s">
        <v>65</v>
      </c>
      <c r="D742" s="246" t="s">
        <v>66</v>
      </c>
      <c r="E742" s="246" t="s">
        <v>67</v>
      </c>
      <c r="F742" s="246" t="s">
        <v>68</v>
      </c>
      <c r="G742" s="271" t="s">
        <v>66</v>
      </c>
      <c r="H742" s="246" t="s">
        <v>67</v>
      </c>
      <c r="I742" s="246" t="s">
        <v>69</v>
      </c>
      <c r="J742" s="463"/>
    </row>
    <row r="743" spans="1:10" x14ac:dyDescent="0.2">
      <c r="A743" s="272">
        <v>0</v>
      </c>
      <c r="B743" s="273"/>
      <c r="C743" s="273"/>
      <c r="D743" s="274">
        <v>6378.45</v>
      </c>
      <c r="E743" s="275" t="s">
        <v>20</v>
      </c>
      <c r="F743" s="276" t="s">
        <v>20</v>
      </c>
      <c r="G743" s="252">
        <v>2618.36</v>
      </c>
      <c r="H743" s="277" t="s">
        <v>20</v>
      </c>
      <c r="I743" s="278" t="s">
        <v>20</v>
      </c>
      <c r="J743" s="279" t="s">
        <v>20</v>
      </c>
    </row>
    <row r="744" spans="1:10" x14ac:dyDescent="0.2">
      <c r="A744" s="254">
        <v>1</v>
      </c>
      <c r="B744" s="280"/>
      <c r="C744" s="280">
        <v>35</v>
      </c>
      <c r="D744" s="281">
        <v>6378.549</v>
      </c>
      <c r="E744" s="282">
        <f>D744-D743</f>
        <v>9.9000000000160071E-2</v>
      </c>
      <c r="F744" s="192">
        <f>E744*F$11</f>
        <v>0</v>
      </c>
      <c r="G744" s="191">
        <v>2618.4025000000001</v>
      </c>
      <c r="H744" s="281">
        <f>G744-G743</f>
        <v>4.250000000001819E-2</v>
      </c>
      <c r="I744" s="192">
        <f>H744*I$11</f>
        <v>0</v>
      </c>
      <c r="J744" s="257" t="e">
        <f>I744/F744</f>
        <v>#DIV/0!</v>
      </c>
    </row>
    <row r="745" spans="1:10" x14ac:dyDescent="0.2">
      <c r="A745" s="254">
        <v>2</v>
      </c>
      <c r="B745" s="280"/>
      <c r="C745" s="280">
        <v>35</v>
      </c>
      <c r="D745" s="281">
        <v>6378.6369000000004</v>
      </c>
      <c r="E745" s="282">
        <f t="shared" ref="E745:E751" si="73">D745-D744</f>
        <v>8.7900000000445289E-2</v>
      </c>
      <c r="F745" s="192">
        <f t="shared" ref="F745:F755" si="74">E745*F$11</f>
        <v>0</v>
      </c>
      <c r="G745" s="191">
        <v>2618.4469000000004</v>
      </c>
      <c r="H745" s="281">
        <f t="shared" ref="H745:H751" si="75">G745-G744</f>
        <v>4.4400000000223372E-2</v>
      </c>
      <c r="I745" s="192">
        <f>H745*I$11</f>
        <v>0</v>
      </c>
      <c r="J745" s="257" t="e">
        <f t="shared" ref="J745:J766" si="76">I745/F745</f>
        <v>#DIV/0!</v>
      </c>
    </row>
    <row r="746" spans="1:10" x14ac:dyDescent="0.2">
      <c r="A746" s="254">
        <v>3</v>
      </c>
      <c r="B746" s="280"/>
      <c r="C746" s="280">
        <v>35</v>
      </c>
      <c r="D746" s="281">
        <v>6378.7158000000009</v>
      </c>
      <c r="E746" s="282">
        <f t="shared" si="73"/>
        <v>7.8900000000430737E-2</v>
      </c>
      <c r="F746" s="192">
        <f t="shared" si="74"/>
        <v>0</v>
      </c>
      <c r="G746" s="191">
        <v>2618.4881000000005</v>
      </c>
      <c r="H746" s="281">
        <f t="shared" si="75"/>
        <v>4.1200000000117143E-2</v>
      </c>
      <c r="I746" s="192">
        <f>H746*I$11</f>
        <v>0</v>
      </c>
      <c r="J746" s="257" t="e">
        <f t="shared" si="76"/>
        <v>#DIV/0!</v>
      </c>
    </row>
    <row r="747" spans="1:10" x14ac:dyDescent="0.2">
      <c r="A747" s="258">
        <v>4</v>
      </c>
      <c r="B747" s="280"/>
      <c r="C747" s="280">
        <v>35</v>
      </c>
      <c r="D747" s="281">
        <v>6378.7925000000005</v>
      </c>
      <c r="E747" s="282">
        <f t="shared" si="73"/>
        <v>7.669999999961874E-2</v>
      </c>
      <c r="F747" s="192">
        <f t="shared" si="74"/>
        <v>0</v>
      </c>
      <c r="G747" s="191">
        <v>2618.5291000000007</v>
      </c>
      <c r="H747" s="281">
        <f t="shared" si="75"/>
        <v>4.1000000000167347E-2</v>
      </c>
      <c r="I747" s="192">
        <f>H747*I$11</f>
        <v>0</v>
      </c>
      <c r="J747" s="257" t="e">
        <f t="shared" si="76"/>
        <v>#DIV/0!</v>
      </c>
    </row>
    <row r="748" spans="1:10" x14ac:dyDescent="0.2">
      <c r="A748" s="258">
        <v>5</v>
      </c>
      <c r="B748" s="280"/>
      <c r="C748" s="280">
        <v>35</v>
      </c>
      <c r="D748" s="281">
        <v>6378.8674000000001</v>
      </c>
      <c r="E748" s="282">
        <f t="shared" si="73"/>
        <v>7.4899999999615829E-2</v>
      </c>
      <c r="F748" s="192">
        <f t="shared" si="74"/>
        <v>0</v>
      </c>
      <c r="G748" s="191">
        <v>2618.5698000000007</v>
      </c>
      <c r="H748" s="281">
        <f t="shared" si="75"/>
        <v>4.070000000001528E-2</v>
      </c>
      <c r="I748" s="192">
        <f>H748*I$11</f>
        <v>0</v>
      </c>
      <c r="J748" s="257" t="e">
        <f t="shared" si="76"/>
        <v>#DIV/0!</v>
      </c>
    </row>
    <row r="749" spans="1:10" x14ac:dyDescent="0.2">
      <c r="A749" s="258">
        <v>6</v>
      </c>
      <c r="B749" s="283"/>
      <c r="C749" s="280">
        <v>35</v>
      </c>
      <c r="D749" s="281">
        <v>6378.9429</v>
      </c>
      <c r="E749" s="282">
        <f t="shared" si="73"/>
        <v>7.5499999999919964E-2</v>
      </c>
      <c r="F749" s="192">
        <f t="shared" si="74"/>
        <v>0</v>
      </c>
      <c r="G749" s="191">
        <v>2618.6103000000007</v>
      </c>
      <c r="H749" s="281">
        <f t="shared" si="75"/>
        <v>4.0500000000065484E-2</v>
      </c>
      <c r="I749" s="192">
        <f t="shared" ref="I749:I755" si="77">H749*I$11</f>
        <v>0</v>
      </c>
      <c r="J749" s="257" t="e">
        <f t="shared" si="76"/>
        <v>#DIV/0!</v>
      </c>
    </row>
    <row r="750" spans="1:10" x14ac:dyDescent="0.2">
      <c r="A750" s="258">
        <v>7</v>
      </c>
      <c r="B750" s="280"/>
      <c r="C750" s="280">
        <v>35</v>
      </c>
      <c r="D750" s="281">
        <v>6379.0231999999996</v>
      </c>
      <c r="E750" s="282">
        <f t="shared" si="73"/>
        <v>8.0299999999624561E-2</v>
      </c>
      <c r="F750" s="192">
        <f t="shared" si="74"/>
        <v>0</v>
      </c>
      <c r="G750" s="191">
        <v>2618.6505000000006</v>
      </c>
      <c r="H750" s="281">
        <f t="shared" si="75"/>
        <v>4.0199999999913416E-2</v>
      </c>
      <c r="I750" s="192">
        <f t="shared" si="77"/>
        <v>0</v>
      </c>
      <c r="J750" s="257" t="e">
        <f t="shared" si="76"/>
        <v>#DIV/0!</v>
      </c>
    </row>
    <row r="751" spans="1:10" x14ac:dyDescent="0.2">
      <c r="A751" s="258">
        <v>8</v>
      </c>
      <c r="B751" s="280"/>
      <c r="C751" s="280">
        <v>35</v>
      </c>
      <c r="D751" s="281">
        <v>6379.1121999999996</v>
      </c>
      <c r="E751" s="282">
        <f t="shared" si="73"/>
        <v>8.8999999999941792E-2</v>
      </c>
      <c r="F751" s="192">
        <f t="shared" si="74"/>
        <v>0</v>
      </c>
      <c r="G751" s="191">
        <v>2618.6911000000005</v>
      </c>
      <c r="H751" s="281">
        <f t="shared" si="75"/>
        <v>4.0599999999813008E-2</v>
      </c>
      <c r="I751" s="192">
        <f t="shared" si="77"/>
        <v>0</v>
      </c>
      <c r="J751" s="257" t="e">
        <f t="shared" si="76"/>
        <v>#DIV/0!</v>
      </c>
    </row>
    <row r="752" spans="1:10" x14ac:dyDescent="0.2">
      <c r="A752" s="258">
        <v>9</v>
      </c>
      <c r="B752" s="280"/>
      <c r="C752" s="280">
        <v>35</v>
      </c>
      <c r="D752" s="281">
        <v>6379.2142999999996</v>
      </c>
      <c r="E752" s="282">
        <f>D752-D751</f>
        <v>0.10210000000006403</v>
      </c>
      <c r="F752" s="192">
        <f t="shared" si="74"/>
        <v>0</v>
      </c>
      <c r="G752" s="191">
        <v>2618.7326000000003</v>
      </c>
      <c r="H752" s="281">
        <f>G752-G751</f>
        <v>4.1499999999814463E-2</v>
      </c>
      <c r="I752" s="192">
        <f t="shared" si="77"/>
        <v>0</v>
      </c>
      <c r="J752" s="257" t="e">
        <f t="shared" si="76"/>
        <v>#DIV/0!</v>
      </c>
    </row>
    <row r="753" spans="1:10" x14ac:dyDescent="0.2">
      <c r="A753" s="258">
        <v>10</v>
      </c>
      <c r="B753" s="280"/>
      <c r="C753" s="280">
        <v>35</v>
      </c>
      <c r="D753" s="281">
        <v>6379.3290999999999</v>
      </c>
      <c r="E753" s="282">
        <f>D753-D752</f>
        <v>0.11480000000028667</v>
      </c>
      <c r="F753" s="192">
        <f t="shared" si="74"/>
        <v>0</v>
      </c>
      <c r="G753" s="191">
        <v>2618.7764000000002</v>
      </c>
      <c r="H753" s="281">
        <f>G753-G752</f>
        <v>4.3799999999919237E-2</v>
      </c>
      <c r="I753" s="192">
        <f t="shared" si="77"/>
        <v>0</v>
      </c>
      <c r="J753" s="257" t="e">
        <f t="shared" si="76"/>
        <v>#DIV/0!</v>
      </c>
    </row>
    <row r="754" spans="1:10" x14ac:dyDescent="0.2">
      <c r="A754" s="258">
        <v>11</v>
      </c>
      <c r="B754" s="280"/>
      <c r="C754" s="280">
        <v>35</v>
      </c>
      <c r="D754" s="281">
        <v>6379.4575999999997</v>
      </c>
      <c r="E754" s="282">
        <f t="shared" ref="E754:E759" si="78">D754-D753</f>
        <v>0.12849999999980355</v>
      </c>
      <c r="F754" s="192">
        <f t="shared" si="74"/>
        <v>0</v>
      </c>
      <c r="G754" s="191">
        <v>2618.8221000000003</v>
      </c>
      <c r="H754" s="281">
        <f t="shared" ref="H754:H759" si="79">G754-G753</f>
        <v>4.5700000000124419E-2</v>
      </c>
      <c r="I754" s="192">
        <f t="shared" si="77"/>
        <v>0</v>
      </c>
      <c r="J754" s="257" t="e">
        <f t="shared" si="76"/>
        <v>#DIV/0!</v>
      </c>
    </row>
    <row r="755" spans="1:10" x14ac:dyDescent="0.2">
      <c r="A755" s="258">
        <v>12</v>
      </c>
      <c r="B755" s="280"/>
      <c r="C755" s="280">
        <v>35</v>
      </c>
      <c r="D755" s="281">
        <v>6379.5972000000002</v>
      </c>
      <c r="E755" s="282">
        <f t="shared" si="78"/>
        <v>0.13960000000042783</v>
      </c>
      <c r="F755" s="192">
        <f t="shared" si="74"/>
        <v>0</v>
      </c>
      <c r="G755" s="191">
        <v>2618.8708000000001</v>
      </c>
      <c r="H755" s="281">
        <f t="shared" si="79"/>
        <v>4.8699999999826105E-2</v>
      </c>
      <c r="I755" s="192">
        <f t="shared" si="77"/>
        <v>0</v>
      </c>
      <c r="J755" s="257" t="e">
        <f t="shared" si="76"/>
        <v>#DIV/0!</v>
      </c>
    </row>
    <row r="756" spans="1:10" x14ac:dyDescent="0.2">
      <c r="A756" s="260">
        <v>13</v>
      </c>
      <c r="B756" s="280"/>
      <c r="C756" s="280">
        <v>35</v>
      </c>
      <c r="D756" s="281">
        <v>6379.7361000000001</v>
      </c>
      <c r="E756" s="282">
        <f t="shared" si="78"/>
        <v>0.13889999999992142</v>
      </c>
      <c r="F756" s="192">
        <f>E756*F741</f>
        <v>1944.5999999988999</v>
      </c>
      <c r="G756" s="191">
        <v>2618.9203000000002</v>
      </c>
      <c r="H756" s="281">
        <f t="shared" si="79"/>
        <v>4.9500000000080036E-2</v>
      </c>
      <c r="I756" s="192">
        <f>H756*I741</f>
        <v>693.0000000011205</v>
      </c>
      <c r="J756" s="257">
        <f t="shared" si="76"/>
        <v>0.35637149028155535</v>
      </c>
    </row>
    <row r="757" spans="1:10" x14ac:dyDescent="0.2">
      <c r="A757" s="260">
        <v>14</v>
      </c>
      <c r="B757" s="283"/>
      <c r="C757" s="280">
        <v>35</v>
      </c>
      <c r="D757" s="281">
        <v>6379.8739999999998</v>
      </c>
      <c r="E757" s="282">
        <f t="shared" si="78"/>
        <v>0.13789999999971769</v>
      </c>
      <c r="F757" s="192">
        <f>E757*F741</f>
        <v>1930.5999999960477</v>
      </c>
      <c r="G757" s="191">
        <v>2618.9694000000004</v>
      </c>
      <c r="H757" s="281">
        <f t="shared" si="79"/>
        <v>4.9100000000180444E-2</v>
      </c>
      <c r="I757" s="192">
        <f>H757*I741</f>
        <v>687.40000000252621</v>
      </c>
      <c r="J757" s="257">
        <f t="shared" si="76"/>
        <v>0.35605511240232751</v>
      </c>
    </row>
    <row r="758" spans="1:10" x14ac:dyDescent="0.2">
      <c r="A758" s="260">
        <v>15</v>
      </c>
      <c r="B758" s="280"/>
      <c r="C758" s="280">
        <v>35</v>
      </c>
      <c r="D758" s="281">
        <v>6380.0113999999994</v>
      </c>
      <c r="E758" s="282">
        <f t="shared" si="78"/>
        <v>0.13739999999961583</v>
      </c>
      <c r="F758" s="192">
        <f>E758*F741</f>
        <v>1923.5999999946216</v>
      </c>
      <c r="G758" s="191">
        <v>2619.0186000000003</v>
      </c>
      <c r="H758" s="281">
        <f t="shared" si="79"/>
        <v>4.9199999999927968E-2</v>
      </c>
      <c r="I758" s="192">
        <f>H758*I741</f>
        <v>688.79999999899155</v>
      </c>
      <c r="J758" s="257">
        <f t="shared" si="76"/>
        <v>0.35807860262056429</v>
      </c>
    </row>
    <row r="759" spans="1:10" x14ac:dyDescent="0.2">
      <c r="A759" s="260">
        <v>16</v>
      </c>
      <c r="B759" s="280"/>
      <c r="C759" s="280">
        <v>35</v>
      </c>
      <c r="D759" s="281">
        <v>6380.1470999999992</v>
      </c>
      <c r="E759" s="282">
        <f t="shared" si="78"/>
        <v>0.13569999999981519</v>
      </c>
      <c r="F759" s="192">
        <f>E759*F741</f>
        <v>1899.7999999974127</v>
      </c>
      <c r="G759" s="191">
        <v>2619.0694000000003</v>
      </c>
      <c r="H759" s="281">
        <f t="shared" si="79"/>
        <v>5.0799999999981083E-2</v>
      </c>
      <c r="I759" s="192">
        <f>H759*I741</f>
        <v>711.19999999973516</v>
      </c>
      <c r="J759" s="257">
        <f t="shared" si="76"/>
        <v>0.37435519528408451</v>
      </c>
    </row>
    <row r="760" spans="1:10" x14ac:dyDescent="0.2">
      <c r="A760" s="260">
        <v>17</v>
      </c>
      <c r="B760" s="280"/>
      <c r="C760" s="280">
        <v>35</v>
      </c>
      <c r="D760" s="281">
        <v>6380.2848999999997</v>
      </c>
      <c r="E760" s="282">
        <f>D760-D759</f>
        <v>0.13780000000042492</v>
      </c>
      <c r="F760" s="192">
        <f>E760*F741</f>
        <v>1929.2000000059488</v>
      </c>
      <c r="G760" s="191">
        <v>2619.1213000000002</v>
      </c>
      <c r="H760" s="281">
        <f>G760-G759</f>
        <v>5.1899999999932334E-2</v>
      </c>
      <c r="I760" s="192">
        <f>H760*I741</f>
        <v>726.59999999905267</v>
      </c>
      <c r="J760" s="257">
        <f t="shared" si="76"/>
        <v>0.37663280115945064</v>
      </c>
    </row>
    <row r="761" spans="1:10" x14ac:dyDescent="0.2">
      <c r="A761" s="260">
        <v>18</v>
      </c>
      <c r="B761" s="280"/>
      <c r="C761" s="280">
        <v>35</v>
      </c>
      <c r="D761" s="281">
        <v>6380.4238999999998</v>
      </c>
      <c r="E761" s="282">
        <f>D761-D760</f>
        <v>0.13900000000012369</v>
      </c>
      <c r="F761" s="192">
        <f>E761*F741</f>
        <v>1946.0000000017317</v>
      </c>
      <c r="G761" s="191">
        <v>2619.1737000000003</v>
      </c>
      <c r="H761" s="281">
        <f>G761-G760</f>
        <v>5.2400000000034197E-2</v>
      </c>
      <c r="I761" s="192">
        <f>H761*I741</f>
        <v>733.60000000047876</v>
      </c>
      <c r="J761" s="257">
        <f t="shared" si="76"/>
        <v>0.3769784172660976</v>
      </c>
    </row>
    <row r="762" spans="1:10" x14ac:dyDescent="0.2">
      <c r="A762" s="260">
        <v>19</v>
      </c>
      <c r="B762" s="280"/>
      <c r="C762" s="280">
        <v>35</v>
      </c>
      <c r="D762" s="281">
        <v>6380.5654999999997</v>
      </c>
      <c r="E762" s="282">
        <f t="shared" ref="E762:E767" si="80">D762-D761</f>
        <v>0.14159999999992579</v>
      </c>
      <c r="F762" s="192">
        <f>E762*F741</f>
        <v>1982.399999998961</v>
      </c>
      <c r="G762" s="191">
        <v>2619.2260000000001</v>
      </c>
      <c r="H762" s="281">
        <f t="shared" ref="H762:H767" si="81">G762-G761</f>
        <v>5.2299999999831925E-2</v>
      </c>
      <c r="I762" s="192">
        <f>H762*I741</f>
        <v>732.19999999764696</v>
      </c>
      <c r="J762" s="257">
        <f t="shared" si="76"/>
        <v>0.36935028248488233</v>
      </c>
    </row>
    <row r="763" spans="1:10" x14ac:dyDescent="0.2">
      <c r="A763" s="260">
        <v>20</v>
      </c>
      <c r="B763" s="280"/>
      <c r="C763" s="280">
        <v>35</v>
      </c>
      <c r="D763" s="281">
        <v>6380.7065999999995</v>
      </c>
      <c r="E763" s="282">
        <f t="shared" si="80"/>
        <v>0.14109999999982392</v>
      </c>
      <c r="F763" s="192">
        <f>E763*F741</f>
        <v>1975.3999999975349</v>
      </c>
      <c r="G763" s="191">
        <v>2619.2779</v>
      </c>
      <c r="H763" s="281">
        <f t="shared" si="81"/>
        <v>5.1899999999932334E-2</v>
      </c>
      <c r="I763" s="192">
        <f>H763*I741</f>
        <v>726.59999999905267</v>
      </c>
      <c r="J763" s="257">
        <f t="shared" si="76"/>
        <v>0.36782423812896597</v>
      </c>
    </row>
    <row r="764" spans="1:10" x14ac:dyDescent="0.2">
      <c r="A764" s="260">
        <v>21</v>
      </c>
      <c r="B764" s="280"/>
      <c r="C764" s="280">
        <v>35</v>
      </c>
      <c r="D764" s="281">
        <v>6380.8457999999991</v>
      </c>
      <c r="E764" s="282">
        <f t="shared" si="80"/>
        <v>0.13919999999961874</v>
      </c>
      <c r="F764" s="192">
        <f>E764*F741</f>
        <v>1948.7999999946624</v>
      </c>
      <c r="G764" s="191">
        <v>2619.328</v>
      </c>
      <c r="H764" s="281">
        <f t="shared" si="81"/>
        <v>5.0099999999929423E-2</v>
      </c>
      <c r="I764" s="192">
        <f>H764*I741</f>
        <v>701.39999999901192</v>
      </c>
      <c r="J764" s="257">
        <f t="shared" si="76"/>
        <v>0.35991379310392702</v>
      </c>
    </row>
    <row r="765" spans="1:10" x14ac:dyDescent="0.2">
      <c r="A765" s="260">
        <v>22</v>
      </c>
      <c r="B765" s="283"/>
      <c r="C765" s="280">
        <v>35</v>
      </c>
      <c r="D765" s="281">
        <v>6380.9746999999988</v>
      </c>
      <c r="E765" s="282">
        <f t="shared" si="80"/>
        <v>0.12889999999970314</v>
      </c>
      <c r="F765" s="192">
        <f>E765*F741</f>
        <v>1804.599999995844</v>
      </c>
      <c r="G765" s="191">
        <v>2619.3735999999999</v>
      </c>
      <c r="H765" s="281">
        <f t="shared" si="81"/>
        <v>4.5599999999922147E-2</v>
      </c>
      <c r="I765" s="192">
        <f>H765*I741</f>
        <v>638.39999999891006</v>
      </c>
      <c r="J765" s="257">
        <f t="shared" si="76"/>
        <v>0.3537626066720494</v>
      </c>
    </row>
    <row r="766" spans="1:10" x14ac:dyDescent="0.2">
      <c r="A766" s="260">
        <v>23</v>
      </c>
      <c r="B766" s="280"/>
      <c r="C766" s="280">
        <v>35</v>
      </c>
      <c r="D766" s="281">
        <v>6381.097999999999</v>
      </c>
      <c r="E766" s="282">
        <f t="shared" si="80"/>
        <v>0.12330000000019936</v>
      </c>
      <c r="F766" s="192">
        <f>E766*F741</f>
        <v>1726.2000000027911</v>
      </c>
      <c r="G766" s="191">
        <v>2619.4162000000001</v>
      </c>
      <c r="H766" s="281">
        <f t="shared" si="81"/>
        <v>4.2600000000220462E-2</v>
      </c>
      <c r="I766" s="192">
        <f>H766*I741</f>
        <v>596.40000000308646</v>
      </c>
      <c r="J766" s="257">
        <f t="shared" si="76"/>
        <v>0.34549878345621721</v>
      </c>
    </row>
    <row r="767" spans="1:10" ht="13.5" thickBot="1" x14ac:dyDescent="0.25">
      <c r="A767" s="261">
        <v>24</v>
      </c>
      <c r="B767" s="284"/>
      <c r="C767" s="284">
        <v>35</v>
      </c>
      <c r="D767" s="285">
        <v>6381.2142999999987</v>
      </c>
      <c r="E767" s="286">
        <f t="shared" si="80"/>
        <v>0.11629999999968277</v>
      </c>
      <c r="F767" s="287">
        <f>E767*F741</f>
        <v>1628.1999999955588</v>
      </c>
      <c r="G767" s="264">
        <v>2619.4567999999999</v>
      </c>
      <c r="H767" s="285">
        <f t="shared" si="81"/>
        <v>4.0599999999813008E-2</v>
      </c>
      <c r="I767" s="287">
        <f>H767*I741</f>
        <v>568.39999999738211</v>
      </c>
      <c r="J767" s="265">
        <f>I767/F767</f>
        <v>0.34909716251009243</v>
      </c>
    </row>
    <row r="768" spans="1:10" ht="13.5" thickBot="1" x14ac:dyDescent="0.25">
      <c r="A768" s="266" t="s">
        <v>21</v>
      </c>
      <c r="B768" s="267" t="s">
        <v>20</v>
      </c>
      <c r="C768" s="267" t="s">
        <v>20</v>
      </c>
      <c r="D768" s="267" t="s">
        <v>20</v>
      </c>
      <c r="E768" s="288">
        <f>SUM(E744:E767)</f>
        <v>2.7642999999989115</v>
      </c>
      <c r="F768" s="289">
        <f>SUM(F744:F767)</f>
        <v>22639.399999980014</v>
      </c>
      <c r="G768" s="267" t="s">
        <v>20</v>
      </c>
      <c r="H768" s="290">
        <f>SUM(H744:H767)</f>
        <v>1.0967999999998028</v>
      </c>
      <c r="I768" s="289">
        <f>SUM(I744:I767)</f>
        <v>8203.999999996995</v>
      </c>
      <c r="J768" s="269">
        <f>I768/F768</f>
        <v>0.36237709479951929</v>
      </c>
    </row>
    <row r="769" spans="1:10" x14ac:dyDescent="0.2">
      <c r="A769" s="193"/>
      <c r="B769" s="193"/>
      <c r="C769" s="193"/>
      <c r="D769" s="193"/>
      <c r="E769" s="193"/>
      <c r="F769" s="194"/>
      <c r="G769" s="193"/>
      <c r="H769" s="193"/>
      <c r="I769" s="194"/>
      <c r="J769" s="195"/>
    </row>
    <row r="770" spans="1:10" x14ac:dyDescent="0.2">
      <c r="A770" s="313" t="s">
        <v>37</v>
      </c>
      <c r="B770" s="314"/>
      <c r="C770" s="314"/>
      <c r="D770" s="314"/>
      <c r="E770" s="314"/>
      <c r="F770" s="314"/>
      <c r="G770" s="314"/>
      <c r="H770" s="314"/>
      <c r="I770" s="314"/>
      <c r="J770" s="196"/>
    </row>
    <row r="771" spans="1:10" x14ac:dyDescent="0.2">
      <c r="A771" s="390" t="s">
        <v>0</v>
      </c>
      <c r="B771" s="390"/>
      <c r="C771" s="390"/>
      <c r="D771" s="314"/>
      <c r="E771" s="314"/>
      <c r="F771" s="459" t="s">
        <v>71</v>
      </c>
      <c r="G771" s="459"/>
      <c r="H771" s="459"/>
      <c r="I771" s="459"/>
      <c r="J771" s="196"/>
    </row>
    <row r="772" spans="1:10" x14ac:dyDescent="0.2">
      <c r="A772" s="315"/>
      <c r="B772" s="315"/>
      <c r="C772" s="315"/>
      <c r="D772" s="315"/>
      <c r="E772" s="314"/>
      <c r="F772" s="390" t="s">
        <v>2</v>
      </c>
      <c r="G772" s="390"/>
      <c r="H772" s="390"/>
      <c r="I772" s="390"/>
      <c r="J772" s="196"/>
    </row>
    <row r="773" spans="1:10" x14ac:dyDescent="0.2">
      <c r="A773" s="460" t="s">
        <v>124</v>
      </c>
      <c r="B773" s="461"/>
      <c r="C773" s="461"/>
      <c r="D773" s="461"/>
      <c r="E773" s="462"/>
      <c r="F773" s="459" t="s">
        <v>72</v>
      </c>
      <c r="G773" s="459"/>
      <c r="H773" s="459"/>
      <c r="I773" s="459"/>
      <c r="J773" s="196"/>
    </row>
    <row r="774" spans="1:10" x14ac:dyDescent="0.2">
      <c r="A774" s="314"/>
      <c r="B774" s="314"/>
      <c r="C774" s="314"/>
      <c r="D774" s="314"/>
      <c r="E774" s="314"/>
      <c r="F774" s="390" t="s">
        <v>4</v>
      </c>
      <c r="G774" s="390"/>
      <c r="H774" s="390"/>
      <c r="I774" s="390"/>
      <c r="J774" s="196"/>
    </row>
    <row r="775" spans="1:10" x14ac:dyDescent="0.2">
      <c r="A775" s="314"/>
      <c r="B775" s="314"/>
      <c r="C775" s="314"/>
      <c r="D775" s="314"/>
      <c r="E775" s="314"/>
      <c r="F775" s="457" t="s">
        <v>73</v>
      </c>
      <c r="G775" s="458"/>
      <c r="H775" s="458"/>
      <c r="I775" s="458"/>
      <c r="J775" s="196"/>
    </row>
    <row r="776" spans="1:10" x14ac:dyDescent="0.2">
      <c r="A776" s="314"/>
      <c r="B776" s="314"/>
      <c r="C776" s="314"/>
      <c r="D776" s="314"/>
      <c r="E776" s="314"/>
      <c r="F776" s="390" t="s">
        <v>6</v>
      </c>
      <c r="G776" s="390"/>
      <c r="H776" s="390"/>
      <c r="I776" s="390"/>
      <c r="J776" s="196"/>
    </row>
    <row r="777" spans="1:10" x14ac:dyDescent="0.2">
      <c r="A777" s="196"/>
      <c r="B777" s="196"/>
      <c r="C777" s="196"/>
      <c r="D777" s="196"/>
      <c r="E777" s="196"/>
      <c r="F777" s="348"/>
      <c r="G777" s="348"/>
      <c r="H777" s="348"/>
      <c r="I777" s="348"/>
      <c r="J777" s="196"/>
    </row>
    <row r="778" spans="1:10" x14ac:dyDescent="0.2">
      <c r="A778" s="196"/>
      <c r="B778" s="196"/>
      <c r="C778" s="196"/>
      <c r="D778" s="390" t="s">
        <v>7</v>
      </c>
      <c r="E778" s="390"/>
      <c r="F778" s="390"/>
      <c r="G778" s="390"/>
      <c r="H778" s="196"/>
      <c r="I778" s="196"/>
      <c r="J778" s="196"/>
    </row>
    <row r="779" spans="1:10" x14ac:dyDescent="0.2">
      <c r="A779" s="389" t="s">
        <v>40</v>
      </c>
      <c r="B779" s="389"/>
      <c r="C779" s="389"/>
      <c r="D779" s="389"/>
      <c r="E779" s="389"/>
      <c r="F779" s="389"/>
      <c r="G779" s="389"/>
      <c r="H779" s="389"/>
      <c r="I779" s="389"/>
      <c r="J779" s="389"/>
    </row>
    <row r="780" spans="1:10" x14ac:dyDescent="0.2">
      <c r="A780" s="389" t="s">
        <v>41</v>
      </c>
      <c r="B780" s="389"/>
      <c r="C780" s="389"/>
      <c r="D780" s="389"/>
      <c r="E780" s="389"/>
      <c r="F780" s="389"/>
      <c r="G780" s="389"/>
      <c r="H780" s="389"/>
      <c r="I780" s="389"/>
      <c r="J780" s="389"/>
    </row>
    <row r="781" spans="1:10" ht="13.5" thickBot="1" x14ac:dyDescent="0.25">
      <c r="A781" s="196"/>
      <c r="B781" s="196"/>
      <c r="C781" s="196"/>
      <c r="D781" s="196"/>
      <c r="E781" s="196"/>
      <c r="F781" s="196"/>
      <c r="G781" s="196"/>
      <c r="H781" s="196"/>
      <c r="I781" s="196"/>
      <c r="J781" s="196"/>
    </row>
    <row r="782" spans="1:10" ht="13.5" thickBot="1" x14ac:dyDescent="0.25">
      <c r="A782" s="445" t="s">
        <v>42</v>
      </c>
      <c r="B782" s="450" t="s">
        <v>10</v>
      </c>
      <c r="C782" s="447"/>
      <c r="D782" s="450" t="s">
        <v>43</v>
      </c>
      <c r="E782" s="453"/>
      <c r="F782" s="447"/>
      <c r="G782" s="450" t="s">
        <v>44</v>
      </c>
      <c r="H782" s="453"/>
      <c r="I782" s="447"/>
      <c r="J782" s="445" t="s">
        <v>13</v>
      </c>
    </row>
    <row r="783" spans="1:10" ht="13.5" thickBot="1" x14ac:dyDescent="0.25">
      <c r="A783" s="449"/>
      <c r="B783" s="451"/>
      <c r="C783" s="452"/>
      <c r="D783" s="197" t="s">
        <v>45</v>
      </c>
      <c r="E783" s="454">
        <v>21000</v>
      </c>
      <c r="F783" s="455"/>
      <c r="G783" s="197" t="s">
        <v>46</v>
      </c>
      <c r="H783" s="454">
        <v>21000</v>
      </c>
      <c r="I783" s="455"/>
      <c r="J783" s="449"/>
    </row>
    <row r="784" spans="1:10" x14ac:dyDescent="0.2">
      <c r="A784" s="449"/>
      <c r="B784" s="450" t="s">
        <v>15</v>
      </c>
      <c r="C784" s="445" t="s">
        <v>16</v>
      </c>
      <c r="D784" s="445" t="s">
        <v>47</v>
      </c>
      <c r="E784" s="445" t="s">
        <v>48</v>
      </c>
      <c r="F784" s="447" t="s">
        <v>49</v>
      </c>
      <c r="G784" s="445" t="s">
        <v>47</v>
      </c>
      <c r="H784" s="445" t="s">
        <v>48</v>
      </c>
      <c r="I784" s="445" t="s">
        <v>49</v>
      </c>
      <c r="J784" s="449"/>
    </row>
    <row r="785" spans="1:10" ht="13.5" thickBot="1" x14ac:dyDescent="0.25">
      <c r="A785" s="446"/>
      <c r="B785" s="456"/>
      <c r="C785" s="446"/>
      <c r="D785" s="446"/>
      <c r="E785" s="446"/>
      <c r="F785" s="448"/>
      <c r="G785" s="446"/>
      <c r="H785" s="446"/>
      <c r="I785" s="446"/>
      <c r="J785" s="446"/>
    </row>
    <row r="786" spans="1:10" x14ac:dyDescent="0.2">
      <c r="A786" s="198">
        <v>0</v>
      </c>
      <c r="B786" s="199"/>
      <c r="C786" s="199"/>
      <c r="D786" s="209">
        <v>1665.6</v>
      </c>
      <c r="E786" s="200" t="s">
        <v>20</v>
      </c>
      <c r="F786" s="201" t="s">
        <v>20</v>
      </c>
      <c r="G786" s="209">
        <v>951.01</v>
      </c>
      <c r="H786" s="200" t="s">
        <v>20</v>
      </c>
      <c r="I786" s="201" t="s">
        <v>20</v>
      </c>
      <c r="J786" s="198" t="s">
        <v>20</v>
      </c>
    </row>
    <row r="787" spans="1:10" x14ac:dyDescent="0.2">
      <c r="A787" s="202">
        <v>1</v>
      </c>
      <c r="B787" s="199"/>
      <c r="C787" s="199"/>
      <c r="D787" s="209">
        <v>1665.61</v>
      </c>
      <c r="E787" s="213">
        <f>(D787-D786)</f>
        <v>9.9999999999909051E-3</v>
      </c>
      <c r="F787" s="330">
        <f>E787*E783</f>
        <v>209.99999999980901</v>
      </c>
      <c r="G787" s="209">
        <v>951.02</v>
      </c>
      <c r="H787" s="213">
        <f>G787-G786</f>
        <v>9.9999999999909051E-3</v>
      </c>
      <c r="I787" s="331">
        <f>H787*H783</f>
        <v>209.99999999980901</v>
      </c>
      <c r="J787" s="332">
        <f>IF(E787=0,0,I787/F787)</f>
        <v>1</v>
      </c>
    </row>
    <row r="788" spans="1:10" x14ac:dyDescent="0.2">
      <c r="A788" s="202">
        <v>2</v>
      </c>
      <c r="B788" s="199"/>
      <c r="C788" s="199"/>
      <c r="D788" s="209">
        <v>1665.61</v>
      </c>
      <c r="E788" s="213">
        <f t="shared" ref="E788:E810" si="82">(D788-D787)</f>
        <v>0</v>
      </c>
      <c r="F788" s="330">
        <f>E788*E783</f>
        <v>0</v>
      </c>
      <c r="G788" s="209">
        <v>951.03</v>
      </c>
      <c r="H788" s="213">
        <f t="shared" ref="H788:H810" si="83">G788-G787</f>
        <v>9.9999999999909051E-3</v>
      </c>
      <c r="I788" s="331">
        <f>H788*H783</f>
        <v>209.99999999980901</v>
      </c>
      <c r="J788" s="332">
        <f t="shared" ref="J788:J810" si="84">IF(E788=0,0,I788/F788)</f>
        <v>0</v>
      </c>
    </row>
    <row r="789" spans="1:10" x14ac:dyDescent="0.2">
      <c r="A789" s="202">
        <v>3</v>
      </c>
      <c r="B789" s="199"/>
      <c r="C789" s="199"/>
      <c r="D789" s="209">
        <v>1665.62</v>
      </c>
      <c r="E789" s="213">
        <f t="shared" si="82"/>
        <v>9.9999999999909051E-3</v>
      </c>
      <c r="F789" s="330">
        <f>E789*E783</f>
        <v>209.99999999980901</v>
      </c>
      <c r="G789" s="209">
        <v>951.04</v>
      </c>
      <c r="H789" s="213">
        <f t="shared" si="83"/>
        <v>9.9999999999909051E-3</v>
      </c>
      <c r="I789" s="331">
        <f>H789*H783</f>
        <v>209.99999999980901</v>
      </c>
      <c r="J789" s="332">
        <f t="shared" si="84"/>
        <v>1</v>
      </c>
    </row>
    <row r="790" spans="1:10" x14ac:dyDescent="0.2">
      <c r="A790" s="202">
        <v>4</v>
      </c>
      <c r="B790" s="199"/>
      <c r="C790" s="199"/>
      <c r="D790" s="209">
        <v>1665.64</v>
      </c>
      <c r="E790" s="213">
        <f t="shared" si="82"/>
        <v>2.0000000000209184E-2</v>
      </c>
      <c r="F790" s="330">
        <f>E790*E783</f>
        <v>420.00000000439286</v>
      </c>
      <c r="G790" s="209">
        <v>951.05</v>
      </c>
      <c r="H790" s="213">
        <f t="shared" si="83"/>
        <v>9.9999999999909051E-3</v>
      </c>
      <c r="I790" s="331">
        <f>H790*H783</f>
        <v>209.99999999980901</v>
      </c>
      <c r="J790" s="332">
        <f t="shared" si="84"/>
        <v>0.49999999999431566</v>
      </c>
    </row>
    <row r="791" spans="1:10" x14ac:dyDescent="0.2">
      <c r="A791" s="202">
        <v>5</v>
      </c>
      <c r="B791" s="199"/>
      <c r="C791" s="199"/>
      <c r="D791" s="209">
        <v>1665.65</v>
      </c>
      <c r="E791" s="213">
        <f t="shared" si="82"/>
        <v>9.9999999999909051E-3</v>
      </c>
      <c r="F791" s="330">
        <f>E791*E783</f>
        <v>209.99999999980901</v>
      </c>
      <c r="G791" s="209">
        <v>951.06</v>
      </c>
      <c r="H791" s="213">
        <f t="shared" si="83"/>
        <v>9.9999999999909051E-3</v>
      </c>
      <c r="I791" s="331">
        <f>H791*H783</f>
        <v>209.99999999980901</v>
      </c>
      <c r="J791" s="332">
        <f t="shared" si="84"/>
        <v>1</v>
      </c>
    </row>
    <row r="792" spans="1:10" x14ac:dyDescent="0.2">
      <c r="A792" s="202">
        <v>6</v>
      </c>
      <c r="B792" s="199"/>
      <c r="C792" s="199"/>
      <c r="D792" s="209">
        <v>1665.66</v>
      </c>
      <c r="E792" s="213">
        <f t="shared" si="82"/>
        <v>9.9999999999909051E-3</v>
      </c>
      <c r="F792" s="330">
        <f>E792*E783</f>
        <v>209.99999999980901</v>
      </c>
      <c r="G792" s="209">
        <v>951.07</v>
      </c>
      <c r="H792" s="213">
        <f t="shared" si="83"/>
        <v>1.0000000000104592E-2</v>
      </c>
      <c r="I792" s="331">
        <f>H792*H783</f>
        <v>210.00000000219643</v>
      </c>
      <c r="J792" s="332">
        <f t="shared" si="84"/>
        <v>1.0000000000113687</v>
      </c>
    </row>
    <row r="793" spans="1:10" x14ac:dyDescent="0.2">
      <c r="A793" s="202">
        <v>7</v>
      </c>
      <c r="B793" s="199"/>
      <c r="C793" s="199"/>
      <c r="D793" s="209">
        <v>1665.68</v>
      </c>
      <c r="E793" s="213">
        <f t="shared" si="82"/>
        <v>1.999999999998181E-2</v>
      </c>
      <c r="F793" s="330">
        <f>E793*E783</f>
        <v>419.99999999961801</v>
      </c>
      <c r="G793" s="209">
        <v>951.09</v>
      </c>
      <c r="H793" s="213">
        <f t="shared" si="83"/>
        <v>1.999999999998181E-2</v>
      </c>
      <c r="I793" s="331">
        <f>H793*H783</f>
        <v>419.99999999961801</v>
      </c>
      <c r="J793" s="332">
        <f t="shared" si="84"/>
        <v>1</v>
      </c>
    </row>
    <row r="794" spans="1:10" x14ac:dyDescent="0.2">
      <c r="A794" s="202">
        <v>8</v>
      </c>
      <c r="B794" s="199"/>
      <c r="C794" s="199"/>
      <c r="D794" s="209">
        <v>1665.7</v>
      </c>
      <c r="E794" s="213">
        <f t="shared" si="82"/>
        <v>1.999999999998181E-2</v>
      </c>
      <c r="F794" s="330">
        <f>E794*E783</f>
        <v>419.99999999961801</v>
      </c>
      <c r="G794" s="209">
        <v>951.1</v>
      </c>
      <c r="H794" s="213">
        <f t="shared" si="83"/>
        <v>9.9999999999909051E-3</v>
      </c>
      <c r="I794" s="331">
        <f>H794*H783</f>
        <v>209.99999999980901</v>
      </c>
      <c r="J794" s="332">
        <f t="shared" si="84"/>
        <v>0.5</v>
      </c>
    </row>
    <row r="795" spans="1:10" x14ac:dyDescent="0.2">
      <c r="A795" s="202">
        <v>9</v>
      </c>
      <c r="B795" s="199"/>
      <c r="C795" s="199"/>
      <c r="D795" s="209">
        <v>1665.72</v>
      </c>
      <c r="E795" s="213">
        <f t="shared" si="82"/>
        <v>1.999999999998181E-2</v>
      </c>
      <c r="F795" s="330">
        <f>E795*E783</f>
        <v>419.99999999961801</v>
      </c>
      <c r="G795" s="209">
        <v>951.11</v>
      </c>
      <c r="H795" s="213">
        <f t="shared" si="83"/>
        <v>9.9999999999909051E-3</v>
      </c>
      <c r="I795" s="331">
        <f>H795*H783</f>
        <v>209.99999999980901</v>
      </c>
      <c r="J795" s="332">
        <f t="shared" si="84"/>
        <v>0.5</v>
      </c>
    </row>
    <row r="796" spans="1:10" x14ac:dyDescent="0.2">
      <c r="A796" s="202">
        <v>10</v>
      </c>
      <c r="B796" s="199"/>
      <c r="C796" s="199"/>
      <c r="D796" s="209">
        <v>1665.74</v>
      </c>
      <c r="E796" s="213">
        <f t="shared" si="82"/>
        <v>1.999999999998181E-2</v>
      </c>
      <c r="F796" s="330">
        <f>E796*E783</f>
        <v>419.99999999961801</v>
      </c>
      <c r="G796" s="209">
        <v>951.13</v>
      </c>
      <c r="H796" s="213">
        <f t="shared" si="83"/>
        <v>1.999999999998181E-2</v>
      </c>
      <c r="I796" s="331">
        <f>H796*H783</f>
        <v>419.99999999961801</v>
      </c>
      <c r="J796" s="332">
        <f t="shared" si="84"/>
        <v>1</v>
      </c>
    </row>
    <row r="797" spans="1:10" x14ac:dyDescent="0.2">
      <c r="A797" s="202">
        <v>11</v>
      </c>
      <c r="B797" s="199"/>
      <c r="C797" s="203"/>
      <c r="D797" s="209">
        <v>1665.76</v>
      </c>
      <c r="E797" s="213">
        <f t="shared" si="82"/>
        <v>1.999999999998181E-2</v>
      </c>
      <c r="F797" s="330">
        <f>E797*E783</f>
        <v>419.99999999961801</v>
      </c>
      <c r="G797" s="209">
        <v>951.15</v>
      </c>
      <c r="H797" s="213">
        <f t="shared" si="83"/>
        <v>1.999999999998181E-2</v>
      </c>
      <c r="I797" s="331">
        <f>H797*H783</f>
        <v>419.99999999961801</v>
      </c>
      <c r="J797" s="332">
        <f t="shared" si="84"/>
        <v>1</v>
      </c>
    </row>
    <row r="798" spans="1:10" x14ac:dyDescent="0.2">
      <c r="A798" s="202">
        <v>12</v>
      </c>
      <c r="B798" s="199"/>
      <c r="C798" s="203"/>
      <c r="D798" s="209">
        <v>1665.78</v>
      </c>
      <c r="E798" s="213">
        <f t="shared" si="82"/>
        <v>1.999999999998181E-2</v>
      </c>
      <c r="F798" s="330">
        <f>E798*E783</f>
        <v>419.99999999961801</v>
      </c>
      <c r="G798" s="209">
        <v>951.17</v>
      </c>
      <c r="H798" s="213">
        <f t="shared" si="83"/>
        <v>1.999999999998181E-2</v>
      </c>
      <c r="I798" s="331">
        <f>H798*H783</f>
        <v>419.99999999961801</v>
      </c>
      <c r="J798" s="332">
        <f t="shared" si="84"/>
        <v>1</v>
      </c>
    </row>
    <row r="799" spans="1:10" x14ac:dyDescent="0.2">
      <c r="A799" s="202">
        <v>13</v>
      </c>
      <c r="B799" s="199"/>
      <c r="C799" s="199"/>
      <c r="D799" s="209">
        <v>1665.8</v>
      </c>
      <c r="E799" s="213">
        <f t="shared" si="82"/>
        <v>1.999999999998181E-2</v>
      </c>
      <c r="F799" s="330">
        <f>E799*E783</f>
        <v>419.99999999961801</v>
      </c>
      <c r="G799" s="209">
        <v>951.18</v>
      </c>
      <c r="H799" s="213">
        <f t="shared" si="83"/>
        <v>9.9999999999909051E-3</v>
      </c>
      <c r="I799" s="331">
        <f>H799*H783</f>
        <v>209.99999999980901</v>
      </c>
      <c r="J799" s="332">
        <f t="shared" si="84"/>
        <v>0.5</v>
      </c>
    </row>
    <row r="800" spans="1:10" x14ac:dyDescent="0.2">
      <c r="A800" s="202">
        <v>14</v>
      </c>
      <c r="B800" s="199"/>
      <c r="C800" s="203"/>
      <c r="D800" s="209">
        <v>1665.82</v>
      </c>
      <c r="E800" s="213">
        <f t="shared" si="82"/>
        <v>1.999999999998181E-2</v>
      </c>
      <c r="F800" s="330">
        <f>E800*E783</f>
        <v>419.99999999961801</v>
      </c>
      <c r="G800" s="209">
        <v>951.2</v>
      </c>
      <c r="H800" s="213">
        <f t="shared" si="83"/>
        <v>2.0000000000095497E-2</v>
      </c>
      <c r="I800" s="331">
        <f>H800*H783</f>
        <v>420.00000000200544</v>
      </c>
      <c r="J800" s="332">
        <f t="shared" si="84"/>
        <v>1.0000000000056843</v>
      </c>
    </row>
    <row r="801" spans="1:10" x14ac:dyDescent="0.2">
      <c r="A801" s="202">
        <v>15</v>
      </c>
      <c r="B801" s="199"/>
      <c r="C801" s="203"/>
      <c r="D801" s="209">
        <v>1665.83</v>
      </c>
      <c r="E801" s="213">
        <f t="shared" si="82"/>
        <v>9.9999999999909051E-3</v>
      </c>
      <c r="F801" s="330">
        <f>E801*E783</f>
        <v>209.99999999980901</v>
      </c>
      <c r="G801" s="209">
        <v>951.22</v>
      </c>
      <c r="H801" s="213">
        <f t="shared" si="83"/>
        <v>1.999999999998181E-2</v>
      </c>
      <c r="I801" s="331">
        <f>H801*H783</f>
        <v>419.99999999961801</v>
      </c>
      <c r="J801" s="332">
        <f t="shared" si="84"/>
        <v>2</v>
      </c>
    </row>
    <row r="802" spans="1:10" x14ac:dyDescent="0.2">
      <c r="A802" s="202">
        <v>16</v>
      </c>
      <c r="B802" s="199"/>
      <c r="C802" s="199"/>
      <c r="D802" s="209">
        <v>1665.85</v>
      </c>
      <c r="E802" s="213">
        <f t="shared" si="82"/>
        <v>1.999999999998181E-2</v>
      </c>
      <c r="F802" s="330">
        <f>E802*E783</f>
        <v>419.99999999961801</v>
      </c>
      <c r="G802" s="209">
        <v>951.24</v>
      </c>
      <c r="H802" s="213">
        <f t="shared" si="83"/>
        <v>1.999999999998181E-2</v>
      </c>
      <c r="I802" s="331">
        <f>H802*H783</f>
        <v>419.99999999961801</v>
      </c>
      <c r="J802" s="332">
        <f t="shared" si="84"/>
        <v>1</v>
      </c>
    </row>
    <row r="803" spans="1:10" x14ac:dyDescent="0.2">
      <c r="A803" s="202">
        <v>17</v>
      </c>
      <c r="B803" s="199"/>
      <c r="C803" s="199"/>
      <c r="D803" s="209">
        <v>1665.86</v>
      </c>
      <c r="E803" s="213">
        <f t="shared" si="82"/>
        <v>9.9999999999909051E-3</v>
      </c>
      <c r="F803" s="330">
        <f>E803*E783</f>
        <v>209.99999999980901</v>
      </c>
      <c r="G803" s="209">
        <v>951.25</v>
      </c>
      <c r="H803" s="213">
        <f t="shared" si="83"/>
        <v>9.9999999999909051E-3</v>
      </c>
      <c r="I803" s="331">
        <f>H803*H783</f>
        <v>209.99999999980901</v>
      </c>
      <c r="J803" s="332">
        <f t="shared" si="84"/>
        <v>1</v>
      </c>
    </row>
    <row r="804" spans="1:10" x14ac:dyDescent="0.2">
      <c r="A804" s="202">
        <v>18</v>
      </c>
      <c r="B804" s="199"/>
      <c r="C804" s="199"/>
      <c r="D804" s="209">
        <v>1665.88</v>
      </c>
      <c r="E804" s="213">
        <f t="shared" si="82"/>
        <v>2.0000000000209184E-2</v>
      </c>
      <c r="F804" s="330">
        <f>E804*E783</f>
        <v>420.00000000439286</v>
      </c>
      <c r="G804" s="209">
        <v>951.26</v>
      </c>
      <c r="H804" s="213">
        <f t="shared" si="83"/>
        <v>9.9999999999909051E-3</v>
      </c>
      <c r="I804" s="331">
        <f>H804*H783</f>
        <v>209.99999999980901</v>
      </c>
      <c r="J804" s="332">
        <f t="shared" si="84"/>
        <v>0.49999999999431566</v>
      </c>
    </row>
    <row r="805" spans="1:10" x14ac:dyDescent="0.2">
      <c r="A805" s="202">
        <v>19</v>
      </c>
      <c r="B805" s="199"/>
      <c r="C805" s="199"/>
      <c r="D805" s="209">
        <v>1665.89</v>
      </c>
      <c r="E805" s="213">
        <f t="shared" si="82"/>
        <v>9.9999999999909051E-3</v>
      </c>
      <c r="F805" s="330">
        <f>E805*E783</f>
        <v>209.99999999980901</v>
      </c>
      <c r="G805" s="209">
        <v>951.27</v>
      </c>
      <c r="H805" s="213">
        <f t="shared" si="83"/>
        <v>9.9999999999909051E-3</v>
      </c>
      <c r="I805" s="331">
        <f>H805*H783</f>
        <v>209.99999999980901</v>
      </c>
      <c r="J805" s="332">
        <f t="shared" si="84"/>
        <v>1</v>
      </c>
    </row>
    <row r="806" spans="1:10" x14ac:dyDescent="0.2">
      <c r="A806" s="202">
        <v>20</v>
      </c>
      <c r="B806" s="199"/>
      <c r="C806" s="199"/>
      <c r="D806" s="209">
        <v>1665.89</v>
      </c>
      <c r="E806" s="213">
        <f t="shared" si="82"/>
        <v>0</v>
      </c>
      <c r="F806" s="330">
        <f>E806*E783</f>
        <v>0</v>
      </c>
      <c r="G806" s="209">
        <v>951.27</v>
      </c>
      <c r="H806" s="213">
        <f t="shared" si="83"/>
        <v>0</v>
      </c>
      <c r="I806" s="331">
        <f>H806*H783</f>
        <v>0</v>
      </c>
      <c r="J806" s="332">
        <f t="shared" si="84"/>
        <v>0</v>
      </c>
    </row>
    <row r="807" spans="1:10" x14ac:dyDescent="0.2">
      <c r="A807" s="202">
        <v>21</v>
      </c>
      <c r="B807" s="199"/>
      <c r="C807" s="199"/>
      <c r="D807" s="209">
        <v>1665.9</v>
      </c>
      <c r="E807" s="213">
        <f t="shared" si="82"/>
        <v>9.9999999999909051E-3</v>
      </c>
      <c r="F807" s="330">
        <f>E807*E783</f>
        <v>209.99999999980901</v>
      </c>
      <c r="G807" s="209">
        <v>951.28</v>
      </c>
      <c r="H807" s="213">
        <f t="shared" si="83"/>
        <v>9.9999999999909051E-3</v>
      </c>
      <c r="I807" s="331">
        <f>H807*H783</f>
        <v>209.99999999980901</v>
      </c>
      <c r="J807" s="332">
        <f t="shared" si="84"/>
        <v>1</v>
      </c>
    </row>
    <row r="808" spans="1:10" x14ac:dyDescent="0.2">
      <c r="A808" s="202">
        <v>22</v>
      </c>
      <c r="B808" s="199"/>
      <c r="C808" s="199"/>
      <c r="D808" s="209">
        <v>1665.9</v>
      </c>
      <c r="E808" s="213">
        <f t="shared" si="82"/>
        <v>0</v>
      </c>
      <c r="F808" s="330">
        <f>E808*E783</f>
        <v>0</v>
      </c>
      <c r="G808" s="209">
        <v>951.28</v>
      </c>
      <c r="H808" s="213">
        <f t="shared" si="83"/>
        <v>0</v>
      </c>
      <c r="I808" s="331">
        <f>H808*H783</f>
        <v>0</v>
      </c>
      <c r="J808" s="332">
        <f t="shared" si="84"/>
        <v>0</v>
      </c>
    </row>
    <row r="809" spans="1:10" x14ac:dyDescent="0.2">
      <c r="A809" s="202">
        <v>23</v>
      </c>
      <c r="B809" s="199"/>
      <c r="C809" s="199"/>
      <c r="D809" s="209">
        <v>1665.91</v>
      </c>
      <c r="E809" s="213">
        <f t="shared" si="82"/>
        <v>9.9999999999909051E-3</v>
      </c>
      <c r="F809" s="330">
        <f>E809*E783</f>
        <v>209.99999999980901</v>
      </c>
      <c r="G809" s="209">
        <v>951.29</v>
      </c>
      <c r="H809" s="213">
        <f t="shared" si="83"/>
        <v>9.9999999999909051E-3</v>
      </c>
      <c r="I809" s="331">
        <f>H809*H783</f>
        <v>209.99999999980901</v>
      </c>
      <c r="J809" s="332">
        <f t="shared" si="84"/>
        <v>1</v>
      </c>
    </row>
    <row r="810" spans="1:10" ht="13.5" thickBot="1" x14ac:dyDescent="0.25">
      <c r="A810" s="204">
        <v>24</v>
      </c>
      <c r="B810" s="199"/>
      <c r="C810" s="199"/>
      <c r="D810" s="209">
        <v>1665.91</v>
      </c>
      <c r="E810" s="218">
        <f t="shared" si="82"/>
        <v>0</v>
      </c>
      <c r="F810" s="333">
        <f>E810*E783</f>
        <v>0</v>
      </c>
      <c r="G810" s="209">
        <v>951.3</v>
      </c>
      <c r="H810" s="218">
        <f t="shared" si="83"/>
        <v>9.9999999999909051E-3</v>
      </c>
      <c r="I810" s="334">
        <f>H810*H783</f>
        <v>209.99999999980901</v>
      </c>
      <c r="J810" s="335">
        <f t="shared" si="84"/>
        <v>0</v>
      </c>
    </row>
    <row r="811" spans="1:10" ht="13.5" thickBot="1" x14ac:dyDescent="0.25">
      <c r="A811" s="205" t="s">
        <v>21</v>
      </c>
      <c r="B811" s="205" t="s">
        <v>20</v>
      </c>
      <c r="C811" s="206" t="s">
        <v>20</v>
      </c>
      <c r="D811" s="205" t="s">
        <v>20</v>
      </c>
      <c r="E811" s="207">
        <f>E810+E809+E808+E807+E806+E805+E804+E803+E802+E801+E800+E799+E798+E797+E796+E795+E794+E793+E792+E791+E790+E789+E788+E787</f>
        <v>0.3100000000001728</v>
      </c>
      <c r="F811" s="208">
        <f>SUM(F787:F810)</f>
        <v>6510.0000000036289</v>
      </c>
      <c r="G811" s="205" t="s">
        <v>20</v>
      </c>
      <c r="H811" s="206">
        <f>H810+H809+H808+H807+H806+H805+H804+H803+H802+H801+H800+H799+H798+H797+H796+H795+H794+H793+H792+H791+H790+H789+H788+H787</f>
        <v>0.28999999999996362</v>
      </c>
      <c r="I811" s="208">
        <f>SUM(I787:I810)</f>
        <v>6089.999999999236</v>
      </c>
      <c r="J811" s="336"/>
    </row>
    <row r="812" spans="1:10" x14ac:dyDescent="0.2">
      <c r="A812" s="193"/>
      <c r="B812" s="193"/>
      <c r="C812" s="193"/>
      <c r="D812" s="193"/>
      <c r="E812" s="193"/>
      <c r="F812" s="194"/>
      <c r="G812" s="193"/>
      <c r="H812" s="193"/>
      <c r="I812" s="194"/>
      <c r="J812" s="195"/>
    </row>
    <row r="813" spans="1:10" x14ac:dyDescent="0.2">
      <c r="A813" s="313" t="s">
        <v>37</v>
      </c>
      <c r="B813" s="314"/>
      <c r="C813" s="314"/>
      <c r="D813" s="314"/>
      <c r="E813" s="314"/>
      <c r="F813" s="314"/>
      <c r="G813" s="314"/>
      <c r="H813" s="314"/>
      <c r="I813" s="314"/>
      <c r="J813" s="196"/>
    </row>
    <row r="814" spans="1:10" x14ac:dyDescent="0.2">
      <c r="A814" s="390" t="s">
        <v>0</v>
      </c>
      <c r="B814" s="390"/>
      <c r="C814" s="390"/>
      <c r="D814" s="314"/>
      <c r="E814" s="314"/>
      <c r="F814" s="459" t="s">
        <v>71</v>
      </c>
      <c r="G814" s="459"/>
      <c r="H814" s="459"/>
      <c r="I814" s="459"/>
      <c r="J814" s="196"/>
    </row>
    <row r="815" spans="1:10" x14ac:dyDescent="0.2">
      <c r="A815" s="315"/>
      <c r="B815" s="315"/>
      <c r="C815" s="315"/>
      <c r="D815" s="315"/>
      <c r="E815" s="314"/>
      <c r="F815" s="390" t="s">
        <v>2</v>
      </c>
      <c r="G815" s="390"/>
      <c r="H815" s="390"/>
      <c r="I815" s="390"/>
      <c r="J815" s="196"/>
    </row>
    <row r="816" spans="1:10" x14ac:dyDescent="0.2">
      <c r="A816" s="460" t="s">
        <v>124</v>
      </c>
      <c r="B816" s="461"/>
      <c r="C816" s="461"/>
      <c r="D816" s="461"/>
      <c r="E816" s="462"/>
      <c r="F816" s="459" t="s">
        <v>74</v>
      </c>
      <c r="G816" s="459"/>
      <c r="H816" s="459"/>
      <c r="I816" s="459"/>
      <c r="J816" s="196"/>
    </row>
    <row r="817" spans="1:10" x14ac:dyDescent="0.2">
      <c r="A817" s="314"/>
      <c r="B817" s="314"/>
      <c r="C817" s="314"/>
      <c r="D817" s="314"/>
      <c r="E817" s="314"/>
      <c r="F817" s="390" t="s">
        <v>4</v>
      </c>
      <c r="G817" s="390"/>
      <c r="H817" s="390"/>
      <c r="I817" s="390"/>
      <c r="J817" s="196"/>
    </row>
    <row r="818" spans="1:10" x14ac:dyDescent="0.2">
      <c r="A818" s="314"/>
      <c r="B818" s="314"/>
      <c r="C818" s="314"/>
      <c r="D818" s="314"/>
      <c r="E818" s="314"/>
      <c r="F818" s="457" t="s">
        <v>75</v>
      </c>
      <c r="G818" s="458"/>
      <c r="H818" s="458"/>
      <c r="I818" s="458"/>
      <c r="J818" s="196"/>
    </row>
    <row r="819" spans="1:10" x14ac:dyDescent="0.2">
      <c r="A819" s="314"/>
      <c r="B819" s="314"/>
      <c r="C819" s="314"/>
      <c r="D819" s="314"/>
      <c r="E819" s="314"/>
      <c r="F819" s="390" t="s">
        <v>6</v>
      </c>
      <c r="G819" s="390"/>
      <c r="H819" s="390"/>
      <c r="I819" s="390"/>
      <c r="J819" s="196"/>
    </row>
    <row r="820" spans="1:10" x14ac:dyDescent="0.2">
      <c r="A820" s="314"/>
      <c r="B820" s="314"/>
      <c r="C820" s="314"/>
      <c r="D820" s="314"/>
      <c r="E820" s="314"/>
      <c r="F820" s="349"/>
      <c r="G820" s="349"/>
      <c r="H820" s="349"/>
      <c r="I820" s="349"/>
      <c r="J820" s="196"/>
    </row>
    <row r="821" spans="1:10" x14ac:dyDescent="0.2">
      <c r="A821" s="196"/>
      <c r="B821" s="196"/>
      <c r="C821" s="196"/>
      <c r="D821" s="390" t="s">
        <v>7</v>
      </c>
      <c r="E821" s="390"/>
      <c r="F821" s="390"/>
      <c r="G821" s="390"/>
      <c r="H821" s="196"/>
      <c r="I821" s="196"/>
      <c r="J821" s="196"/>
    </row>
    <row r="822" spans="1:10" x14ac:dyDescent="0.2">
      <c r="A822" s="389" t="s">
        <v>52</v>
      </c>
      <c r="B822" s="389"/>
      <c r="C822" s="389"/>
      <c r="D822" s="389"/>
      <c r="E822" s="389"/>
      <c r="F822" s="389"/>
      <c r="G822" s="389"/>
      <c r="H822" s="389"/>
      <c r="I822" s="389"/>
      <c r="J822" s="389"/>
    </row>
    <row r="823" spans="1:10" x14ac:dyDescent="0.2">
      <c r="A823" s="389" t="s">
        <v>41</v>
      </c>
      <c r="B823" s="389"/>
      <c r="C823" s="389"/>
      <c r="D823" s="389"/>
      <c r="E823" s="389"/>
      <c r="F823" s="389"/>
      <c r="G823" s="389"/>
      <c r="H823" s="389"/>
      <c r="I823" s="389"/>
      <c r="J823" s="389"/>
    </row>
    <row r="824" spans="1:10" ht="13.5" thickBot="1" x14ac:dyDescent="0.25">
      <c r="A824" s="196"/>
      <c r="B824" s="196"/>
      <c r="C824" s="196"/>
      <c r="D824" s="196"/>
      <c r="E824" s="196"/>
      <c r="F824" s="196"/>
      <c r="G824" s="196"/>
      <c r="H824" s="196"/>
      <c r="I824" s="196"/>
      <c r="J824" s="196"/>
    </row>
    <row r="825" spans="1:10" ht="13.5" thickBot="1" x14ac:dyDescent="0.25">
      <c r="A825" s="445" t="s">
        <v>42</v>
      </c>
      <c r="B825" s="450" t="s">
        <v>10</v>
      </c>
      <c r="C825" s="447"/>
      <c r="D825" s="450" t="s">
        <v>43</v>
      </c>
      <c r="E825" s="453"/>
      <c r="F825" s="447"/>
      <c r="G825" s="450" t="s">
        <v>44</v>
      </c>
      <c r="H825" s="453"/>
      <c r="I825" s="447"/>
      <c r="J825" s="445" t="s">
        <v>13</v>
      </c>
    </row>
    <row r="826" spans="1:10" ht="13.5" thickBot="1" x14ac:dyDescent="0.25">
      <c r="A826" s="449"/>
      <c r="B826" s="451"/>
      <c r="C826" s="452"/>
      <c r="D826" s="197" t="s">
        <v>45</v>
      </c>
      <c r="E826" s="454">
        <v>10500</v>
      </c>
      <c r="F826" s="455"/>
      <c r="G826" s="197" t="s">
        <v>46</v>
      </c>
      <c r="H826" s="454">
        <v>10500</v>
      </c>
      <c r="I826" s="455"/>
      <c r="J826" s="449"/>
    </row>
    <row r="827" spans="1:10" x14ac:dyDescent="0.2">
      <c r="A827" s="449"/>
      <c r="B827" s="450" t="s">
        <v>15</v>
      </c>
      <c r="C827" s="445" t="s">
        <v>16</v>
      </c>
      <c r="D827" s="445" t="s">
        <v>47</v>
      </c>
      <c r="E827" s="445" t="s">
        <v>48</v>
      </c>
      <c r="F827" s="447" t="s">
        <v>49</v>
      </c>
      <c r="G827" s="445" t="s">
        <v>47</v>
      </c>
      <c r="H827" s="445" t="s">
        <v>48</v>
      </c>
      <c r="I827" s="445" t="s">
        <v>49</v>
      </c>
      <c r="J827" s="449"/>
    </row>
    <row r="828" spans="1:10" ht="13.5" thickBot="1" x14ac:dyDescent="0.25">
      <c r="A828" s="446"/>
      <c r="B828" s="456"/>
      <c r="C828" s="446"/>
      <c r="D828" s="446"/>
      <c r="E828" s="446"/>
      <c r="F828" s="448"/>
      <c r="G828" s="446"/>
      <c r="H828" s="446"/>
      <c r="I828" s="446"/>
      <c r="J828" s="449"/>
    </row>
    <row r="829" spans="1:10" x14ac:dyDescent="0.2">
      <c r="A829" s="198">
        <v>0</v>
      </c>
      <c r="B829" s="199"/>
      <c r="C829" s="199"/>
      <c r="D829" s="209">
        <v>476.87</v>
      </c>
      <c r="E829" s="200" t="s">
        <v>20</v>
      </c>
      <c r="F829" s="210" t="s">
        <v>20</v>
      </c>
      <c r="G829" s="209">
        <v>149.38999999999999</v>
      </c>
      <c r="H829" s="211" t="s">
        <v>20</v>
      </c>
      <c r="I829" s="210" t="s">
        <v>20</v>
      </c>
      <c r="J829" s="212" t="s">
        <v>20</v>
      </c>
    </row>
    <row r="830" spans="1:10" x14ac:dyDescent="0.2">
      <c r="A830" s="202">
        <v>1</v>
      </c>
      <c r="B830" s="199"/>
      <c r="C830" s="199"/>
      <c r="D830" s="209">
        <v>476.88</v>
      </c>
      <c r="E830" s="213">
        <f>(D830-D829)</f>
        <v>9.9999999999909051E-3</v>
      </c>
      <c r="F830" s="214">
        <f>E830*E826</f>
        <v>104.9999999999045</v>
      </c>
      <c r="G830" s="209">
        <v>149.38999999999999</v>
      </c>
      <c r="H830" s="215">
        <f>G830-G829</f>
        <v>0</v>
      </c>
      <c r="I830" s="216">
        <f>H830*H826</f>
        <v>0</v>
      </c>
      <c r="J830" s="217">
        <f>IF(E830=0,0,I830/F830)</f>
        <v>0</v>
      </c>
    </row>
    <row r="831" spans="1:10" x14ac:dyDescent="0.2">
      <c r="A831" s="202">
        <v>2</v>
      </c>
      <c r="B831" s="199"/>
      <c r="C831" s="199"/>
      <c r="D831" s="209">
        <v>476.88</v>
      </c>
      <c r="E831" s="213">
        <f t="shared" ref="E831:E853" si="85">(D831-D830)</f>
        <v>0</v>
      </c>
      <c r="F831" s="214">
        <f>E831*E826</f>
        <v>0</v>
      </c>
      <c r="G831" s="209">
        <v>149.38999999999999</v>
      </c>
      <c r="H831" s="215">
        <f t="shared" ref="H831:H853" si="86">G831-G830</f>
        <v>0</v>
      </c>
      <c r="I831" s="216">
        <f>H831*H826</f>
        <v>0</v>
      </c>
      <c r="J831" s="217">
        <f t="shared" ref="J831:J853" si="87">IF(E831=0,0,I831/F831)</f>
        <v>0</v>
      </c>
    </row>
    <row r="832" spans="1:10" x14ac:dyDescent="0.2">
      <c r="A832" s="202">
        <v>3</v>
      </c>
      <c r="B832" s="199"/>
      <c r="C832" s="199"/>
      <c r="D832" s="209">
        <v>476.89</v>
      </c>
      <c r="E832" s="213">
        <f t="shared" si="85"/>
        <v>9.9999999999909051E-3</v>
      </c>
      <c r="F832" s="214">
        <f>E832*E826</f>
        <v>104.9999999999045</v>
      </c>
      <c r="G832" s="209">
        <v>149.38999999999999</v>
      </c>
      <c r="H832" s="215">
        <f t="shared" si="86"/>
        <v>0</v>
      </c>
      <c r="I832" s="216">
        <f>H832*H826</f>
        <v>0</v>
      </c>
      <c r="J832" s="217">
        <f t="shared" si="87"/>
        <v>0</v>
      </c>
    </row>
    <row r="833" spans="1:10" x14ac:dyDescent="0.2">
      <c r="A833" s="202">
        <v>4</v>
      </c>
      <c r="B833" s="199"/>
      <c r="C833" s="199"/>
      <c r="D833" s="209">
        <v>476.89</v>
      </c>
      <c r="E833" s="213">
        <f t="shared" si="85"/>
        <v>0</v>
      </c>
      <c r="F833" s="214">
        <f>E833*E826</f>
        <v>0</v>
      </c>
      <c r="G833" s="209">
        <v>149.38999999999999</v>
      </c>
      <c r="H833" s="215">
        <f t="shared" si="86"/>
        <v>0</v>
      </c>
      <c r="I833" s="216">
        <f>H833*H826</f>
        <v>0</v>
      </c>
      <c r="J833" s="217">
        <f t="shared" si="87"/>
        <v>0</v>
      </c>
    </row>
    <row r="834" spans="1:10" x14ac:dyDescent="0.2">
      <c r="A834" s="202">
        <v>5</v>
      </c>
      <c r="B834" s="199"/>
      <c r="C834" s="199"/>
      <c r="D834" s="209">
        <v>476.9</v>
      </c>
      <c r="E834" s="213">
        <f t="shared" si="85"/>
        <v>9.9999999999909051E-3</v>
      </c>
      <c r="F834" s="214">
        <f>E834*E826</f>
        <v>104.9999999999045</v>
      </c>
      <c r="G834" s="209">
        <v>149.38999999999999</v>
      </c>
      <c r="H834" s="215">
        <f t="shared" si="86"/>
        <v>0</v>
      </c>
      <c r="I834" s="216">
        <f>H834*H826</f>
        <v>0</v>
      </c>
      <c r="J834" s="217">
        <f t="shared" si="87"/>
        <v>0</v>
      </c>
    </row>
    <row r="835" spans="1:10" x14ac:dyDescent="0.2">
      <c r="A835" s="202">
        <v>6</v>
      </c>
      <c r="B835" s="199"/>
      <c r="C835" s="199"/>
      <c r="D835" s="209">
        <v>476.91</v>
      </c>
      <c r="E835" s="213">
        <f t="shared" si="85"/>
        <v>1.0000000000047748E-2</v>
      </c>
      <c r="F835" s="214">
        <f>E835*E826</f>
        <v>105.00000000050136</v>
      </c>
      <c r="G835" s="209">
        <v>149.38999999999999</v>
      </c>
      <c r="H835" s="215">
        <f t="shared" si="86"/>
        <v>0</v>
      </c>
      <c r="I835" s="216">
        <f>H835*H826</f>
        <v>0</v>
      </c>
      <c r="J835" s="217">
        <f t="shared" si="87"/>
        <v>0</v>
      </c>
    </row>
    <row r="836" spans="1:10" x14ac:dyDescent="0.2">
      <c r="A836" s="202">
        <v>7</v>
      </c>
      <c r="B836" s="199"/>
      <c r="C836" s="199"/>
      <c r="D836" s="209">
        <v>476.92</v>
      </c>
      <c r="E836" s="213">
        <f t="shared" si="85"/>
        <v>9.9999999999909051E-3</v>
      </c>
      <c r="F836" s="214">
        <f>E836*E826</f>
        <v>104.9999999999045</v>
      </c>
      <c r="G836" s="209">
        <v>149.38999999999999</v>
      </c>
      <c r="H836" s="215">
        <f t="shared" si="86"/>
        <v>0</v>
      </c>
      <c r="I836" s="216">
        <f>H836*H826</f>
        <v>0</v>
      </c>
      <c r="J836" s="217">
        <f t="shared" si="87"/>
        <v>0</v>
      </c>
    </row>
    <row r="837" spans="1:10" x14ac:dyDescent="0.2">
      <c r="A837" s="202">
        <v>8</v>
      </c>
      <c r="B837" s="199"/>
      <c r="C837" s="199"/>
      <c r="D837" s="209">
        <v>476.92</v>
      </c>
      <c r="E837" s="213">
        <f t="shared" si="85"/>
        <v>0</v>
      </c>
      <c r="F837" s="214">
        <f>E837*E826</f>
        <v>0</v>
      </c>
      <c r="G837" s="209">
        <v>149.38999999999999</v>
      </c>
      <c r="H837" s="215">
        <f t="shared" si="86"/>
        <v>0</v>
      </c>
      <c r="I837" s="216">
        <f>H837*H826</f>
        <v>0</v>
      </c>
      <c r="J837" s="217">
        <f t="shared" si="87"/>
        <v>0</v>
      </c>
    </row>
    <row r="838" spans="1:10" x14ac:dyDescent="0.2">
      <c r="A838" s="202">
        <v>9</v>
      </c>
      <c r="B838" s="199"/>
      <c r="C838" s="199"/>
      <c r="D838" s="209">
        <v>476.93</v>
      </c>
      <c r="E838" s="213">
        <f t="shared" si="85"/>
        <v>9.9999999999909051E-3</v>
      </c>
      <c r="F838" s="214">
        <f>E838*E826</f>
        <v>104.9999999999045</v>
      </c>
      <c r="G838" s="209">
        <v>149.38999999999999</v>
      </c>
      <c r="H838" s="215">
        <f t="shared" si="86"/>
        <v>0</v>
      </c>
      <c r="I838" s="216">
        <f>H838*H826</f>
        <v>0</v>
      </c>
      <c r="J838" s="217">
        <f t="shared" si="87"/>
        <v>0</v>
      </c>
    </row>
    <row r="839" spans="1:10" x14ac:dyDescent="0.2">
      <c r="A839" s="202">
        <v>10</v>
      </c>
      <c r="B839" s="199"/>
      <c r="C839" s="199"/>
      <c r="D839" s="209">
        <v>476.94</v>
      </c>
      <c r="E839" s="213">
        <f t="shared" si="85"/>
        <v>9.9999999999909051E-3</v>
      </c>
      <c r="F839" s="214">
        <f>E839*E826</f>
        <v>104.9999999999045</v>
      </c>
      <c r="G839" s="209">
        <v>149.38999999999999</v>
      </c>
      <c r="H839" s="215">
        <f t="shared" si="86"/>
        <v>0</v>
      </c>
      <c r="I839" s="216">
        <f>H839*H826</f>
        <v>0</v>
      </c>
      <c r="J839" s="217">
        <f t="shared" si="87"/>
        <v>0</v>
      </c>
    </row>
    <row r="840" spans="1:10" x14ac:dyDescent="0.2">
      <c r="A840" s="202">
        <v>11</v>
      </c>
      <c r="B840" s="203"/>
      <c r="C840" s="199"/>
      <c r="D840" s="209">
        <v>476.94</v>
      </c>
      <c r="E840" s="213">
        <f t="shared" si="85"/>
        <v>0</v>
      </c>
      <c r="F840" s="214">
        <f>E840*E826</f>
        <v>0</v>
      </c>
      <c r="G840" s="209">
        <v>149.38999999999999</v>
      </c>
      <c r="H840" s="215">
        <f t="shared" si="86"/>
        <v>0</v>
      </c>
      <c r="I840" s="216">
        <f>H840*H826</f>
        <v>0</v>
      </c>
      <c r="J840" s="217">
        <f t="shared" si="87"/>
        <v>0</v>
      </c>
    </row>
    <row r="841" spans="1:10" x14ac:dyDescent="0.2">
      <c r="A841" s="202">
        <v>12</v>
      </c>
      <c r="B841" s="203"/>
      <c r="C841" s="199"/>
      <c r="D841" s="209">
        <v>476.95</v>
      </c>
      <c r="E841" s="213">
        <f t="shared" si="85"/>
        <v>9.9999999999909051E-3</v>
      </c>
      <c r="F841" s="214">
        <f>E841*E826</f>
        <v>104.9999999999045</v>
      </c>
      <c r="G841" s="209">
        <v>149.38999999999999</v>
      </c>
      <c r="H841" s="215">
        <f t="shared" si="86"/>
        <v>0</v>
      </c>
      <c r="I841" s="216">
        <f>H841*H826</f>
        <v>0</v>
      </c>
      <c r="J841" s="217">
        <f t="shared" si="87"/>
        <v>0</v>
      </c>
    </row>
    <row r="842" spans="1:10" x14ac:dyDescent="0.2">
      <c r="A842" s="202">
        <v>13</v>
      </c>
      <c r="B842" s="199"/>
      <c r="C842" s="199"/>
      <c r="D842" s="209">
        <v>476.96</v>
      </c>
      <c r="E842" s="213">
        <f t="shared" si="85"/>
        <v>9.9999999999909051E-3</v>
      </c>
      <c r="F842" s="214">
        <f>E842*E826</f>
        <v>104.9999999999045</v>
      </c>
      <c r="G842" s="209">
        <v>149.38999999999999</v>
      </c>
      <c r="H842" s="215">
        <f t="shared" si="86"/>
        <v>0</v>
      </c>
      <c r="I842" s="216">
        <f>H842*H826</f>
        <v>0</v>
      </c>
      <c r="J842" s="217">
        <f t="shared" si="87"/>
        <v>0</v>
      </c>
    </row>
    <row r="843" spans="1:10" x14ac:dyDescent="0.2">
      <c r="A843" s="202">
        <v>14</v>
      </c>
      <c r="B843" s="203"/>
      <c r="C843" s="199"/>
      <c r="D843" s="209">
        <v>476.97</v>
      </c>
      <c r="E843" s="213">
        <f t="shared" si="85"/>
        <v>1.0000000000047748E-2</v>
      </c>
      <c r="F843" s="214">
        <f>E843*E826</f>
        <v>105.00000000050136</v>
      </c>
      <c r="G843" s="209">
        <v>149.38999999999999</v>
      </c>
      <c r="H843" s="215">
        <f t="shared" si="86"/>
        <v>0</v>
      </c>
      <c r="I843" s="216">
        <f>H843*H826</f>
        <v>0</v>
      </c>
      <c r="J843" s="217">
        <f t="shared" si="87"/>
        <v>0</v>
      </c>
    </row>
    <row r="844" spans="1:10" x14ac:dyDescent="0.2">
      <c r="A844" s="202">
        <v>15</v>
      </c>
      <c r="B844" s="203"/>
      <c r="C844" s="199"/>
      <c r="D844" s="209">
        <v>476.98</v>
      </c>
      <c r="E844" s="213">
        <f t="shared" si="85"/>
        <v>9.9999999999909051E-3</v>
      </c>
      <c r="F844" s="214">
        <f>E844*E826</f>
        <v>104.9999999999045</v>
      </c>
      <c r="G844" s="209">
        <v>149.38999999999999</v>
      </c>
      <c r="H844" s="215">
        <f t="shared" si="86"/>
        <v>0</v>
      </c>
      <c r="I844" s="216">
        <f>H844*H826</f>
        <v>0</v>
      </c>
      <c r="J844" s="217">
        <f t="shared" si="87"/>
        <v>0</v>
      </c>
    </row>
    <row r="845" spans="1:10" x14ac:dyDescent="0.2">
      <c r="A845" s="202">
        <v>16</v>
      </c>
      <c r="B845" s="199"/>
      <c r="C845" s="199"/>
      <c r="D845" s="209">
        <v>476.99</v>
      </c>
      <c r="E845" s="213">
        <f t="shared" si="85"/>
        <v>9.9999999999909051E-3</v>
      </c>
      <c r="F845" s="214">
        <f>E845*E826</f>
        <v>104.9999999999045</v>
      </c>
      <c r="G845" s="209">
        <v>149.38999999999999</v>
      </c>
      <c r="H845" s="215">
        <f t="shared" si="86"/>
        <v>0</v>
      </c>
      <c r="I845" s="216">
        <f>H845*H826</f>
        <v>0</v>
      </c>
      <c r="J845" s="217">
        <f t="shared" si="87"/>
        <v>0</v>
      </c>
    </row>
    <row r="846" spans="1:10" x14ac:dyDescent="0.2">
      <c r="A846" s="202">
        <v>17</v>
      </c>
      <c r="B846" s="199"/>
      <c r="C846" s="199"/>
      <c r="D846" s="209">
        <v>476.99</v>
      </c>
      <c r="E846" s="213">
        <f t="shared" si="85"/>
        <v>0</v>
      </c>
      <c r="F846" s="214">
        <f>E846*E826</f>
        <v>0</v>
      </c>
      <c r="G846" s="209">
        <v>149.38999999999999</v>
      </c>
      <c r="H846" s="215">
        <f t="shared" si="86"/>
        <v>0</v>
      </c>
      <c r="I846" s="216">
        <f>H846*H826</f>
        <v>0</v>
      </c>
      <c r="J846" s="217">
        <f t="shared" si="87"/>
        <v>0</v>
      </c>
    </row>
    <row r="847" spans="1:10" x14ac:dyDescent="0.2">
      <c r="A847" s="202">
        <v>18</v>
      </c>
      <c r="B847" s="199"/>
      <c r="C847" s="199"/>
      <c r="D847" s="209">
        <v>477</v>
      </c>
      <c r="E847" s="213">
        <f t="shared" si="85"/>
        <v>9.9999999999909051E-3</v>
      </c>
      <c r="F847" s="214">
        <f>E847*E826</f>
        <v>104.9999999999045</v>
      </c>
      <c r="G847" s="209">
        <v>149.38999999999999</v>
      </c>
      <c r="H847" s="215">
        <f t="shared" si="86"/>
        <v>0</v>
      </c>
      <c r="I847" s="216">
        <f>H847*H826</f>
        <v>0</v>
      </c>
      <c r="J847" s="217">
        <f t="shared" si="87"/>
        <v>0</v>
      </c>
    </row>
    <row r="848" spans="1:10" x14ac:dyDescent="0.2">
      <c r="A848" s="202">
        <v>19</v>
      </c>
      <c r="B848" s="199"/>
      <c r="C848" s="199"/>
      <c r="D848" s="209">
        <v>477</v>
      </c>
      <c r="E848" s="213">
        <f t="shared" si="85"/>
        <v>0</v>
      </c>
      <c r="F848" s="214">
        <f>E848*E826</f>
        <v>0</v>
      </c>
      <c r="G848" s="209">
        <v>149.4</v>
      </c>
      <c r="H848" s="215">
        <f t="shared" si="86"/>
        <v>1.0000000000019327E-2</v>
      </c>
      <c r="I848" s="216">
        <f>H848*H826</f>
        <v>105.00000000020293</v>
      </c>
      <c r="J848" s="217">
        <f t="shared" si="87"/>
        <v>0</v>
      </c>
    </row>
    <row r="849" spans="1:10" x14ac:dyDescent="0.2">
      <c r="A849" s="202">
        <v>20</v>
      </c>
      <c r="B849" s="199"/>
      <c r="C849" s="199"/>
      <c r="D849" s="209">
        <v>477.01</v>
      </c>
      <c r="E849" s="213">
        <f t="shared" si="85"/>
        <v>9.9999999999909051E-3</v>
      </c>
      <c r="F849" s="214">
        <f>E849*E826</f>
        <v>104.9999999999045</v>
      </c>
      <c r="G849" s="209">
        <v>149.4</v>
      </c>
      <c r="H849" s="215">
        <f t="shared" si="86"/>
        <v>0</v>
      </c>
      <c r="I849" s="216">
        <f>H849*H826</f>
        <v>0</v>
      </c>
      <c r="J849" s="217">
        <f t="shared" si="87"/>
        <v>0</v>
      </c>
    </row>
    <row r="850" spans="1:10" x14ac:dyDescent="0.2">
      <c r="A850" s="202">
        <v>21</v>
      </c>
      <c r="B850" s="199"/>
      <c r="C850" s="199"/>
      <c r="D850" s="209">
        <v>477.01</v>
      </c>
      <c r="E850" s="213">
        <f t="shared" si="85"/>
        <v>0</v>
      </c>
      <c r="F850" s="214">
        <f>E850*E826</f>
        <v>0</v>
      </c>
      <c r="G850" s="209">
        <v>149.4</v>
      </c>
      <c r="H850" s="215">
        <f t="shared" si="86"/>
        <v>0</v>
      </c>
      <c r="I850" s="216">
        <f>H850*H826</f>
        <v>0</v>
      </c>
      <c r="J850" s="217">
        <f t="shared" si="87"/>
        <v>0</v>
      </c>
    </row>
    <row r="851" spans="1:10" x14ac:dyDescent="0.2">
      <c r="A851" s="202">
        <v>22</v>
      </c>
      <c r="B851" s="199"/>
      <c r="C851" s="199"/>
      <c r="D851" s="209">
        <v>477.01</v>
      </c>
      <c r="E851" s="213">
        <f t="shared" si="85"/>
        <v>0</v>
      </c>
      <c r="F851" s="214">
        <f>E851*E826</f>
        <v>0</v>
      </c>
      <c r="G851" s="209">
        <v>149.4</v>
      </c>
      <c r="H851" s="215">
        <f t="shared" si="86"/>
        <v>0</v>
      </c>
      <c r="I851" s="216">
        <f>H851*H826</f>
        <v>0</v>
      </c>
      <c r="J851" s="217">
        <f t="shared" si="87"/>
        <v>0</v>
      </c>
    </row>
    <row r="852" spans="1:10" x14ac:dyDescent="0.2">
      <c r="A852" s="202">
        <v>23</v>
      </c>
      <c r="B852" s="199"/>
      <c r="C852" s="199"/>
      <c r="D852" s="209">
        <v>477.02</v>
      </c>
      <c r="E852" s="213">
        <f t="shared" si="85"/>
        <v>9.9999999999909051E-3</v>
      </c>
      <c r="F852" s="214">
        <f>E852*E826</f>
        <v>104.9999999999045</v>
      </c>
      <c r="G852" s="209">
        <v>149.4</v>
      </c>
      <c r="H852" s="215">
        <f t="shared" si="86"/>
        <v>0</v>
      </c>
      <c r="I852" s="216">
        <f>H852*H826</f>
        <v>0</v>
      </c>
      <c r="J852" s="217">
        <f t="shared" si="87"/>
        <v>0</v>
      </c>
    </row>
    <row r="853" spans="1:10" ht="13.5" thickBot="1" x14ac:dyDescent="0.25">
      <c r="A853" s="204">
        <v>24</v>
      </c>
      <c r="B853" s="199"/>
      <c r="C853" s="199"/>
      <c r="D853" s="209">
        <v>477.02</v>
      </c>
      <c r="E853" s="218">
        <f t="shared" si="85"/>
        <v>0</v>
      </c>
      <c r="F853" s="219">
        <f>E853*E826</f>
        <v>0</v>
      </c>
      <c r="G853" s="209">
        <v>149.4</v>
      </c>
      <c r="H853" s="220">
        <f t="shared" si="86"/>
        <v>0</v>
      </c>
      <c r="I853" s="221">
        <f>H853*H826</f>
        <v>0</v>
      </c>
      <c r="J853" s="222">
        <f t="shared" si="87"/>
        <v>0</v>
      </c>
    </row>
    <row r="854" spans="1:10" ht="13.5" thickBot="1" x14ac:dyDescent="0.25">
      <c r="A854" s="205" t="s">
        <v>21</v>
      </c>
      <c r="B854" s="205" t="s">
        <v>20</v>
      </c>
      <c r="C854" s="206" t="s">
        <v>20</v>
      </c>
      <c r="D854" s="205" t="s">
        <v>20</v>
      </c>
      <c r="E854" s="207">
        <f>E853+E852+E851+E850+E849+E848+E847+E846+E845+E844+E843+E842+E841+E840+E839+E838+E837+E836+E835+E834+E833+E832+E831+E830</f>
        <v>0.14999999999997726</v>
      </c>
      <c r="F854" s="223">
        <f>SUM(F830:F853)</f>
        <v>1574.9999999997613</v>
      </c>
      <c r="G854" s="205" t="s">
        <v>20</v>
      </c>
      <c r="H854" s="224">
        <f>H853+H852+H851+H850+H849+H848+H847+H846+H845+H844+H843+H842+H841+H840+H839+H838+H837+H836+H835+H834+H833+H832+H831+H830</f>
        <v>1.0000000000019327E-2</v>
      </c>
      <c r="I854" s="225">
        <f>SUM(I830:I853)</f>
        <v>105.00000000020293</v>
      </c>
      <c r="J854" s="226"/>
    </row>
    <row r="855" spans="1:10" x14ac:dyDescent="0.2">
      <c r="A855" s="193"/>
      <c r="B855" s="193"/>
      <c r="C855" s="193"/>
      <c r="D855" s="193"/>
      <c r="E855" s="193"/>
      <c r="F855" s="194"/>
      <c r="G855" s="193"/>
      <c r="H855" s="193"/>
      <c r="I855" s="194"/>
      <c r="J855" s="195"/>
    </row>
    <row r="856" spans="1:10" x14ac:dyDescent="0.2">
      <c r="A856" s="313" t="s">
        <v>37</v>
      </c>
      <c r="B856" s="314"/>
      <c r="C856" s="314"/>
      <c r="D856" s="314"/>
      <c r="E856" s="314"/>
      <c r="F856" s="314"/>
      <c r="G856" s="314"/>
      <c r="H856" s="314"/>
      <c r="I856" s="314"/>
      <c r="J856" s="196"/>
    </row>
    <row r="857" spans="1:10" x14ac:dyDescent="0.2">
      <c r="A857" s="390" t="s">
        <v>0</v>
      </c>
      <c r="B857" s="390"/>
      <c r="C857" s="390"/>
      <c r="D857" s="314"/>
      <c r="E857" s="314"/>
      <c r="F857" s="459" t="s">
        <v>76</v>
      </c>
      <c r="G857" s="459"/>
      <c r="H857" s="459"/>
      <c r="I857" s="459"/>
      <c r="J857" s="196"/>
    </row>
    <row r="858" spans="1:10" x14ac:dyDescent="0.2">
      <c r="A858" s="315"/>
      <c r="B858" s="315"/>
      <c r="C858" s="315"/>
      <c r="D858" s="315"/>
      <c r="E858" s="314"/>
      <c r="F858" s="390" t="s">
        <v>2</v>
      </c>
      <c r="G858" s="390"/>
      <c r="H858" s="390"/>
      <c r="I858" s="390"/>
      <c r="J858" s="196"/>
    </row>
    <row r="859" spans="1:10" x14ac:dyDescent="0.2">
      <c r="A859" s="460" t="s">
        <v>124</v>
      </c>
      <c r="B859" s="461"/>
      <c r="C859" s="461"/>
      <c r="D859" s="461"/>
      <c r="E859" s="462"/>
      <c r="F859" s="459" t="s">
        <v>77</v>
      </c>
      <c r="G859" s="459"/>
      <c r="H859" s="459"/>
      <c r="I859" s="459"/>
      <c r="J859" s="196"/>
    </row>
    <row r="860" spans="1:10" x14ac:dyDescent="0.2">
      <c r="A860" s="314"/>
      <c r="B860" s="314"/>
      <c r="C860" s="314"/>
      <c r="D860" s="314"/>
      <c r="E860" s="314"/>
      <c r="F860" s="390" t="s">
        <v>4</v>
      </c>
      <c r="G860" s="390"/>
      <c r="H860" s="390"/>
      <c r="I860" s="390"/>
      <c r="J860" s="196"/>
    </row>
    <row r="861" spans="1:10" x14ac:dyDescent="0.2">
      <c r="A861" s="314"/>
      <c r="B861" s="314"/>
      <c r="C861" s="314"/>
      <c r="D861" s="314"/>
      <c r="E861" s="314"/>
      <c r="F861" s="457"/>
      <c r="G861" s="458"/>
      <c r="H861" s="458"/>
      <c r="I861" s="458"/>
      <c r="J861" s="196"/>
    </row>
    <row r="862" spans="1:10" x14ac:dyDescent="0.2">
      <c r="A862" s="314"/>
      <c r="B862" s="314"/>
      <c r="C862" s="314"/>
      <c r="D862" s="314"/>
      <c r="E862" s="314"/>
      <c r="F862" s="390" t="s">
        <v>6</v>
      </c>
      <c r="G862" s="390"/>
      <c r="H862" s="390"/>
      <c r="I862" s="390"/>
      <c r="J862" s="196"/>
    </row>
    <row r="863" spans="1:10" x14ac:dyDescent="0.2">
      <c r="A863" s="196"/>
      <c r="B863" s="196"/>
      <c r="C863" s="196"/>
      <c r="D863" s="196"/>
      <c r="E863" s="196"/>
      <c r="F863" s="348"/>
      <c r="G863" s="348"/>
      <c r="H863" s="348"/>
      <c r="I863" s="348"/>
      <c r="J863" s="196"/>
    </row>
    <row r="864" spans="1:10" x14ac:dyDescent="0.2">
      <c r="A864" s="196"/>
      <c r="B864" s="196"/>
      <c r="C864" s="196"/>
      <c r="D864" s="390" t="s">
        <v>7</v>
      </c>
      <c r="E864" s="390"/>
      <c r="F864" s="390"/>
      <c r="G864" s="390"/>
      <c r="H864" s="196"/>
      <c r="I864" s="196"/>
      <c r="J864" s="196"/>
    </row>
    <row r="865" spans="1:10" x14ac:dyDescent="0.2">
      <c r="A865" s="389" t="s">
        <v>52</v>
      </c>
      <c r="B865" s="389"/>
      <c r="C865" s="389"/>
      <c r="D865" s="389"/>
      <c r="E865" s="389"/>
      <c r="F865" s="389"/>
      <c r="G865" s="389"/>
      <c r="H865" s="389"/>
      <c r="I865" s="389"/>
      <c r="J865" s="389"/>
    </row>
    <row r="866" spans="1:10" x14ac:dyDescent="0.2">
      <c r="A866" s="389" t="s">
        <v>41</v>
      </c>
      <c r="B866" s="389"/>
      <c r="C866" s="389"/>
      <c r="D866" s="389"/>
      <c r="E866" s="389"/>
      <c r="F866" s="389"/>
      <c r="G866" s="389"/>
      <c r="H866" s="389"/>
      <c r="I866" s="389"/>
      <c r="J866" s="389"/>
    </row>
    <row r="867" spans="1:10" ht="13.5" thickBot="1" x14ac:dyDescent="0.25">
      <c r="A867" s="196"/>
      <c r="B867" s="196"/>
      <c r="C867" s="196"/>
      <c r="D867" s="196"/>
      <c r="E867" s="196"/>
      <c r="F867" s="196"/>
      <c r="G867" s="196"/>
      <c r="H867" s="196"/>
      <c r="I867" s="196"/>
      <c r="J867" s="196"/>
    </row>
    <row r="868" spans="1:10" ht="13.5" thickBot="1" x14ac:dyDescent="0.25">
      <c r="A868" s="445" t="s">
        <v>42</v>
      </c>
      <c r="B868" s="450" t="s">
        <v>10</v>
      </c>
      <c r="C868" s="447"/>
      <c r="D868" s="450" t="s">
        <v>43</v>
      </c>
      <c r="E868" s="453"/>
      <c r="F868" s="447"/>
      <c r="G868" s="450" t="s">
        <v>44</v>
      </c>
      <c r="H868" s="453"/>
      <c r="I868" s="447"/>
      <c r="J868" s="445" t="s">
        <v>13</v>
      </c>
    </row>
    <row r="869" spans="1:10" ht="13.5" thickBot="1" x14ac:dyDescent="0.25">
      <c r="A869" s="449"/>
      <c r="B869" s="451"/>
      <c r="C869" s="452"/>
      <c r="D869" s="197" t="s">
        <v>45</v>
      </c>
      <c r="E869" s="454">
        <v>1200</v>
      </c>
      <c r="F869" s="455"/>
      <c r="G869" s="197" t="s">
        <v>46</v>
      </c>
      <c r="H869" s="454">
        <v>1200</v>
      </c>
      <c r="I869" s="455"/>
      <c r="J869" s="449"/>
    </row>
    <row r="870" spans="1:10" x14ac:dyDescent="0.2">
      <c r="A870" s="449"/>
      <c r="B870" s="450" t="s">
        <v>15</v>
      </c>
      <c r="C870" s="445" t="s">
        <v>16</v>
      </c>
      <c r="D870" s="445" t="s">
        <v>47</v>
      </c>
      <c r="E870" s="445" t="s">
        <v>48</v>
      </c>
      <c r="F870" s="447" t="s">
        <v>49</v>
      </c>
      <c r="G870" s="445" t="s">
        <v>47</v>
      </c>
      <c r="H870" s="445" t="s">
        <v>48</v>
      </c>
      <c r="I870" s="445" t="s">
        <v>49</v>
      </c>
      <c r="J870" s="449"/>
    </row>
    <row r="871" spans="1:10" ht="13.5" thickBot="1" x14ac:dyDescent="0.25">
      <c r="A871" s="446"/>
      <c r="B871" s="456"/>
      <c r="C871" s="446"/>
      <c r="D871" s="446"/>
      <c r="E871" s="446"/>
      <c r="F871" s="448"/>
      <c r="G871" s="446"/>
      <c r="H871" s="446"/>
      <c r="I871" s="446"/>
      <c r="J871" s="449"/>
    </row>
    <row r="872" spans="1:10" x14ac:dyDescent="0.2">
      <c r="A872" s="198">
        <v>0</v>
      </c>
      <c r="B872" s="199"/>
      <c r="C872" s="199"/>
      <c r="D872" s="209">
        <v>3782.44</v>
      </c>
      <c r="E872" s="200" t="s">
        <v>20</v>
      </c>
      <c r="F872" s="210" t="s">
        <v>20</v>
      </c>
      <c r="G872" s="209">
        <v>5566.22</v>
      </c>
      <c r="H872" s="211" t="s">
        <v>20</v>
      </c>
      <c r="I872" s="210" t="s">
        <v>20</v>
      </c>
      <c r="J872" s="212" t="s">
        <v>20</v>
      </c>
    </row>
    <row r="873" spans="1:10" x14ac:dyDescent="0.2">
      <c r="A873" s="202">
        <v>1</v>
      </c>
      <c r="B873" s="199"/>
      <c r="C873" s="199"/>
      <c r="D873" s="209">
        <v>3782.45</v>
      </c>
      <c r="E873" s="213">
        <f>(D873-D872)</f>
        <v>9.9999999997635314E-3</v>
      </c>
      <c r="F873" s="214">
        <f>E873*E869</f>
        <v>11.999999999716238</v>
      </c>
      <c r="G873" s="209">
        <v>5566.27</v>
      </c>
      <c r="H873" s="215">
        <f>G873-G872</f>
        <v>5.0000000000181899E-2</v>
      </c>
      <c r="I873" s="216">
        <f>H873*H869</f>
        <v>60.000000000218279</v>
      </c>
      <c r="J873" s="217">
        <f>IF(E873=0,0,I873/F873)</f>
        <v>5.0000000001364242</v>
      </c>
    </row>
    <row r="874" spans="1:10" x14ac:dyDescent="0.2">
      <c r="A874" s="202">
        <v>2</v>
      </c>
      <c r="B874" s="199"/>
      <c r="C874" s="199"/>
      <c r="D874" s="209">
        <v>3782.46</v>
      </c>
      <c r="E874" s="213">
        <f t="shared" ref="E874:E896" si="88">(D874-D873)</f>
        <v>1.0000000000218279E-2</v>
      </c>
      <c r="F874" s="214">
        <f>E874*E869</f>
        <v>12.000000000261934</v>
      </c>
      <c r="G874" s="209">
        <v>5566.31</v>
      </c>
      <c r="H874" s="215">
        <f t="shared" ref="H874:H896" si="89">G874-G873</f>
        <v>3.999999999996362E-2</v>
      </c>
      <c r="I874" s="216">
        <f>H874*H869</f>
        <v>47.999999999956344</v>
      </c>
      <c r="J874" s="217">
        <f t="shared" ref="J874:J896" si="90">IF(E874=0,0,I874/F874)</f>
        <v>3.9999999999090505</v>
      </c>
    </row>
    <row r="875" spans="1:10" x14ac:dyDescent="0.2">
      <c r="A875" s="202">
        <v>3</v>
      </c>
      <c r="B875" s="199"/>
      <c r="C875" s="199"/>
      <c r="D875" s="209">
        <v>3782.48</v>
      </c>
      <c r="E875" s="213">
        <f t="shared" si="88"/>
        <v>1.999999999998181E-2</v>
      </c>
      <c r="F875" s="214">
        <f>E875*E869</f>
        <v>23.999999999978172</v>
      </c>
      <c r="G875" s="209">
        <v>5566.36</v>
      </c>
      <c r="H875" s="215">
        <f t="shared" si="89"/>
        <v>4.9999999999272404E-2</v>
      </c>
      <c r="I875" s="216">
        <f>H875*H869</f>
        <v>59.999999999126885</v>
      </c>
      <c r="J875" s="217">
        <f t="shared" si="90"/>
        <v>2.4999999999658939</v>
      </c>
    </row>
    <row r="876" spans="1:10" x14ac:dyDescent="0.2">
      <c r="A876" s="202">
        <v>4</v>
      </c>
      <c r="B876" s="199"/>
      <c r="C876" s="199"/>
      <c r="D876" s="209">
        <v>3782.49</v>
      </c>
      <c r="E876" s="213">
        <f t="shared" si="88"/>
        <v>9.9999999997635314E-3</v>
      </c>
      <c r="F876" s="214">
        <f>E876*E869</f>
        <v>11.999999999716238</v>
      </c>
      <c r="G876" s="209">
        <v>5566.41</v>
      </c>
      <c r="H876" s="215">
        <f t="shared" si="89"/>
        <v>5.0000000000181899E-2</v>
      </c>
      <c r="I876" s="216">
        <f>H876*H869</f>
        <v>60.000000000218279</v>
      </c>
      <c r="J876" s="217">
        <f t="shared" si="90"/>
        <v>5.0000000001364242</v>
      </c>
    </row>
    <row r="877" spans="1:10" x14ac:dyDescent="0.2">
      <c r="A877" s="202">
        <v>5</v>
      </c>
      <c r="B877" s="199"/>
      <c r="C877" s="199"/>
      <c r="D877" s="209">
        <v>3782.57</v>
      </c>
      <c r="E877" s="213">
        <f t="shared" si="88"/>
        <v>8.0000000000381988E-2</v>
      </c>
      <c r="F877" s="214">
        <f>E877*E869</f>
        <v>96.000000000458385</v>
      </c>
      <c r="G877" s="209">
        <v>5566.62</v>
      </c>
      <c r="H877" s="215">
        <f t="shared" si="89"/>
        <v>0.21000000000003638</v>
      </c>
      <c r="I877" s="216">
        <f>H877*H869</f>
        <v>252.00000000004366</v>
      </c>
      <c r="J877" s="217">
        <f t="shared" si="90"/>
        <v>2.6249999999879208</v>
      </c>
    </row>
    <row r="878" spans="1:10" x14ac:dyDescent="0.2">
      <c r="A878" s="202">
        <v>6</v>
      </c>
      <c r="B878" s="199"/>
      <c r="C878" s="199"/>
      <c r="D878" s="209">
        <v>3782.65</v>
      </c>
      <c r="E878" s="213">
        <f t="shared" si="88"/>
        <v>7.999999999992724E-2</v>
      </c>
      <c r="F878" s="214">
        <f>E878*E869</f>
        <v>95.999999999912689</v>
      </c>
      <c r="G878" s="209">
        <v>5566.7</v>
      </c>
      <c r="H878" s="215">
        <f t="shared" si="89"/>
        <v>7.999999999992724E-2</v>
      </c>
      <c r="I878" s="216">
        <f>H878*H869</f>
        <v>95.999999999912689</v>
      </c>
      <c r="J878" s="217">
        <f t="shared" si="90"/>
        <v>1</v>
      </c>
    </row>
    <row r="879" spans="1:10" x14ac:dyDescent="0.2">
      <c r="A879" s="202">
        <v>7</v>
      </c>
      <c r="B879" s="199"/>
      <c r="C879" s="199"/>
      <c r="D879" s="209">
        <v>3782.72</v>
      </c>
      <c r="E879" s="213">
        <f t="shared" si="88"/>
        <v>6.9999999999708962E-2</v>
      </c>
      <c r="F879" s="214">
        <f>E879*E869</f>
        <v>83.999999999650754</v>
      </c>
      <c r="G879" s="209">
        <v>5566.8</v>
      </c>
      <c r="H879" s="215">
        <f t="shared" si="89"/>
        <v>0.1000000000003638</v>
      </c>
      <c r="I879" s="216">
        <f>H879*H869</f>
        <v>120.00000000043656</v>
      </c>
      <c r="J879" s="217">
        <f t="shared" si="90"/>
        <v>1.4285714285825653</v>
      </c>
    </row>
    <row r="880" spans="1:10" x14ac:dyDescent="0.2">
      <c r="A880" s="202">
        <v>8</v>
      </c>
      <c r="B880" s="199"/>
      <c r="C880" s="199"/>
      <c r="D880" s="209">
        <v>3782.8</v>
      </c>
      <c r="E880" s="213">
        <f t="shared" si="88"/>
        <v>8.0000000000381988E-2</v>
      </c>
      <c r="F880" s="214">
        <f>E880*E869</f>
        <v>96.000000000458385</v>
      </c>
      <c r="G880" s="209">
        <v>5566.96</v>
      </c>
      <c r="H880" s="215">
        <f t="shared" si="89"/>
        <v>0.15999999999985448</v>
      </c>
      <c r="I880" s="216">
        <f>H880*H869</f>
        <v>191.99999999982538</v>
      </c>
      <c r="J880" s="217">
        <f t="shared" si="90"/>
        <v>1.9999999999886313</v>
      </c>
    </row>
    <row r="881" spans="1:10" x14ac:dyDescent="0.2">
      <c r="A881" s="202">
        <v>9</v>
      </c>
      <c r="B881" s="199"/>
      <c r="C881" s="199"/>
      <c r="D881" s="209">
        <v>3782.86</v>
      </c>
      <c r="E881" s="213">
        <f t="shared" si="88"/>
        <v>5.999999999994543E-2</v>
      </c>
      <c r="F881" s="214">
        <f>E881*E869</f>
        <v>71.999999999934516</v>
      </c>
      <c r="G881" s="209">
        <v>5567.04</v>
      </c>
      <c r="H881" s="215">
        <f t="shared" si="89"/>
        <v>7.999999999992724E-2</v>
      </c>
      <c r="I881" s="216">
        <f>H881*H869</f>
        <v>95.999999999912689</v>
      </c>
      <c r="J881" s="217">
        <f t="shared" si="90"/>
        <v>1.3333333333333333</v>
      </c>
    </row>
    <row r="882" spans="1:10" x14ac:dyDescent="0.2">
      <c r="A882" s="202">
        <v>10</v>
      </c>
      <c r="B882" s="199"/>
      <c r="C882" s="199"/>
      <c r="D882" s="209">
        <v>3782.91</v>
      </c>
      <c r="E882" s="213">
        <f t="shared" si="88"/>
        <v>4.9999999999727152E-2</v>
      </c>
      <c r="F882" s="214">
        <f>E882*E869</f>
        <v>59.999999999672582</v>
      </c>
      <c r="G882" s="209">
        <v>5567.12</v>
      </c>
      <c r="H882" s="215">
        <f t="shared" si="89"/>
        <v>7.999999999992724E-2</v>
      </c>
      <c r="I882" s="216">
        <f>H882*H869</f>
        <v>95.999999999912689</v>
      </c>
      <c r="J882" s="217">
        <f t="shared" si="90"/>
        <v>1.600000000007276</v>
      </c>
    </row>
    <row r="883" spans="1:10" x14ac:dyDescent="0.2">
      <c r="A883" s="202">
        <v>11</v>
      </c>
      <c r="B883" s="203"/>
      <c r="C883" s="199"/>
      <c r="D883" s="209">
        <v>3782.96</v>
      </c>
      <c r="E883" s="213">
        <f t="shared" si="88"/>
        <v>5.0000000000181899E-2</v>
      </c>
      <c r="F883" s="214">
        <f>E883*E869</f>
        <v>60.000000000218279</v>
      </c>
      <c r="G883" s="209">
        <v>5567.2</v>
      </c>
      <c r="H883" s="215">
        <f t="shared" si="89"/>
        <v>7.999999999992724E-2</v>
      </c>
      <c r="I883" s="216">
        <f>H883*H869</f>
        <v>95.999999999912689</v>
      </c>
      <c r="J883" s="217">
        <f t="shared" si="90"/>
        <v>1.5999999999927241</v>
      </c>
    </row>
    <row r="884" spans="1:10" x14ac:dyDescent="0.2">
      <c r="A884" s="202">
        <v>12</v>
      </c>
      <c r="B884" s="203"/>
      <c r="C884" s="199"/>
      <c r="D884" s="209">
        <v>3782.97</v>
      </c>
      <c r="E884" s="213">
        <f t="shared" si="88"/>
        <v>9.9999999997635314E-3</v>
      </c>
      <c r="F884" s="214">
        <f>E884*E869</f>
        <v>11.999999999716238</v>
      </c>
      <c r="G884" s="209">
        <v>5567.23</v>
      </c>
      <c r="H884" s="215">
        <f t="shared" si="89"/>
        <v>2.9999999999745341E-2</v>
      </c>
      <c r="I884" s="216">
        <f>H884*H869</f>
        <v>35.99999999969441</v>
      </c>
      <c r="J884" s="217">
        <f t="shared" si="90"/>
        <v>3.0000000000454747</v>
      </c>
    </row>
    <row r="885" spans="1:10" x14ac:dyDescent="0.2">
      <c r="A885" s="202">
        <v>13</v>
      </c>
      <c r="B885" s="199"/>
      <c r="C885" s="199"/>
      <c r="D885" s="209">
        <v>3782.97</v>
      </c>
      <c r="E885" s="213">
        <f t="shared" si="88"/>
        <v>0</v>
      </c>
      <c r="F885" s="214">
        <f>E885*E869</f>
        <v>0</v>
      </c>
      <c r="G885" s="209">
        <v>5567.25</v>
      </c>
      <c r="H885" s="215">
        <f t="shared" si="89"/>
        <v>2.0000000000436557E-2</v>
      </c>
      <c r="I885" s="216">
        <f>H885*H869</f>
        <v>24.000000000523869</v>
      </c>
      <c r="J885" s="217">
        <f t="shared" si="90"/>
        <v>0</v>
      </c>
    </row>
    <row r="886" spans="1:10" x14ac:dyDescent="0.2">
      <c r="A886" s="202">
        <v>14</v>
      </c>
      <c r="B886" s="203"/>
      <c r="C886" s="199"/>
      <c r="D886" s="209">
        <v>3782.98</v>
      </c>
      <c r="E886" s="213">
        <f t="shared" si="88"/>
        <v>1.0000000000218279E-2</v>
      </c>
      <c r="F886" s="214">
        <f>E886*E869</f>
        <v>12.000000000261934</v>
      </c>
      <c r="G886" s="209">
        <v>5567.27</v>
      </c>
      <c r="H886" s="215">
        <f t="shared" si="89"/>
        <v>2.0000000000436557E-2</v>
      </c>
      <c r="I886" s="216">
        <f>H886*H869</f>
        <v>24.000000000523869</v>
      </c>
      <c r="J886" s="217">
        <f t="shared" si="90"/>
        <v>2</v>
      </c>
    </row>
    <row r="887" spans="1:10" x14ac:dyDescent="0.2">
      <c r="A887" s="202">
        <v>15</v>
      </c>
      <c r="B887" s="203"/>
      <c r="C887" s="199"/>
      <c r="D887" s="209">
        <v>3782.98</v>
      </c>
      <c r="E887" s="213">
        <f t="shared" si="88"/>
        <v>0</v>
      </c>
      <c r="F887" s="214">
        <f>E887*E869</f>
        <v>0</v>
      </c>
      <c r="G887" s="209">
        <v>5567.28</v>
      </c>
      <c r="H887" s="215">
        <f t="shared" si="89"/>
        <v>9.999999999308784E-3</v>
      </c>
      <c r="I887" s="216">
        <f>H887*H869</f>
        <v>11.999999999170541</v>
      </c>
      <c r="J887" s="217">
        <f t="shared" si="90"/>
        <v>0</v>
      </c>
    </row>
    <row r="888" spans="1:10" x14ac:dyDescent="0.2">
      <c r="A888" s="202">
        <v>16</v>
      </c>
      <c r="B888" s="199"/>
      <c r="C888" s="199"/>
      <c r="D888" s="209">
        <v>3782.99</v>
      </c>
      <c r="E888" s="213">
        <f t="shared" si="88"/>
        <v>9.9999999997635314E-3</v>
      </c>
      <c r="F888" s="214">
        <f>E888*E869</f>
        <v>11.999999999716238</v>
      </c>
      <c r="G888" s="209">
        <v>5567.3</v>
      </c>
      <c r="H888" s="215">
        <f t="shared" si="89"/>
        <v>2.0000000000436557E-2</v>
      </c>
      <c r="I888" s="216">
        <f>H888*H869</f>
        <v>24.000000000523869</v>
      </c>
      <c r="J888" s="217">
        <f t="shared" si="90"/>
        <v>2.0000000000909495</v>
      </c>
    </row>
    <row r="889" spans="1:10" x14ac:dyDescent="0.2">
      <c r="A889" s="202">
        <v>17</v>
      </c>
      <c r="B889" s="199"/>
      <c r="C889" s="199"/>
      <c r="D889" s="209">
        <v>3782.99</v>
      </c>
      <c r="E889" s="213">
        <f t="shared" si="88"/>
        <v>0</v>
      </c>
      <c r="F889" s="214">
        <f>E889*E869</f>
        <v>0</v>
      </c>
      <c r="G889" s="209">
        <v>5567.32</v>
      </c>
      <c r="H889" s="215">
        <f t="shared" si="89"/>
        <v>1.9999999999527063E-2</v>
      </c>
      <c r="I889" s="216">
        <f>H889*H869</f>
        <v>23.999999999432475</v>
      </c>
      <c r="J889" s="217">
        <f t="shared" si="90"/>
        <v>0</v>
      </c>
    </row>
    <row r="890" spans="1:10" x14ac:dyDescent="0.2">
      <c r="A890" s="202">
        <v>18</v>
      </c>
      <c r="B890" s="199"/>
      <c r="C890" s="199"/>
      <c r="D890" s="209">
        <v>3783</v>
      </c>
      <c r="E890" s="213">
        <f t="shared" si="88"/>
        <v>1.0000000000218279E-2</v>
      </c>
      <c r="F890" s="214">
        <f>E890*E869</f>
        <v>12.000000000261934</v>
      </c>
      <c r="G890" s="209">
        <v>5567.34</v>
      </c>
      <c r="H890" s="215">
        <f t="shared" si="89"/>
        <v>2.0000000000436557E-2</v>
      </c>
      <c r="I890" s="216">
        <f>H890*H869</f>
        <v>24.000000000523869</v>
      </c>
      <c r="J890" s="217">
        <f t="shared" si="90"/>
        <v>2</v>
      </c>
    </row>
    <row r="891" spans="1:10" x14ac:dyDescent="0.2">
      <c r="A891" s="202">
        <v>19</v>
      </c>
      <c r="B891" s="199"/>
      <c r="C891" s="199"/>
      <c r="D891" s="209">
        <v>3783</v>
      </c>
      <c r="E891" s="213">
        <f t="shared" si="88"/>
        <v>0</v>
      </c>
      <c r="F891" s="214">
        <f>E891*E869</f>
        <v>0</v>
      </c>
      <c r="G891" s="209">
        <v>5567.38</v>
      </c>
      <c r="H891" s="215">
        <f t="shared" si="89"/>
        <v>3.999999999996362E-2</v>
      </c>
      <c r="I891" s="216">
        <f>H891*H869</f>
        <v>47.999999999956344</v>
      </c>
      <c r="J891" s="217">
        <f t="shared" si="90"/>
        <v>0</v>
      </c>
    </row>
    <row r="892" spans="1:10" x14ac:dyDescent="0.2">
      <c r="A892" s="202">
        <v>20</v>
      </c>
      <c r="B892" s="199"/>
      <c r="C892" s="199"/>
      <c r="D892" s="209">
        <v>3783.01</v>
      </c>
      <c r="E892" s="213">
        <f t="shared" si="88"/>
        <v>1.0000000000218279E-2</v>
      </c>
      <c r="F892" s="214">
        <f>E892*E869</f>
        <v>12.000000000261934</v>
      </c>
      <c r="G892" s="209">
        <v>5567.41</v>
      </c>
      <c r="H892" s="215">
        <f t="shared" si="89"/>
        <v>2.9999999999745341E-2</v>
      </c>
      <c r="I892" s="216">
        <f>H892*H869</f>
        <v>35.99999999969441</v>
      </c>
      <c r="J892" s="217">
        <f t="shared" si="90"/>
        <v>2.9999999999090505</v>
      </c>
    </row>
    <row r="893" spans="1:10" x14ac:dyDescent="0.2">
      <c r="A893" s="202">
        <v>21</v>
      </c>
      <c r="B893" s="199"/>
      <c r="C893" s="199"/>
      <c r="D893" s="209">
        <v>3783.02</v>
      </c>
      <c r="E893" s="213">
        <f t="shared" si="88"/>
        <v>9.9999999997635314E-3</v>
      </c>
      <c r="F893" s="214">
        <f>E893*E869</f>
        <v>11.999999999716238</v>
      </c>
      <c r="G893" s="209">
        <v>5567.44</v>
      </c>
      <c r="H893" s="215">
        <f t="shared" si="89"/>
        <v>2.9999999999745341E-2</v>
      </c>
      <c r="I893" s="216">
        <f>H893*H869</f>
        <v>35.99999999969441</v>
      </c>
      <c r="J893" s="217">
        <f t="shared" si="90"/>
        <v>3.0000000000454747</v>
      </c>
    </row>
    <row r="894" spans="1:10" x14ac:dyDescent="0.2">
      <c r="A894" s="202">
        <v>22</v>
      </c>
      <c r="B894" s="199"/>
      <c r="C894" s="199"/>
      <c r="D894" s="209">
        <v>3783.03</v>
      </c>
      <c r="E894" s="213">
        <f t="shared" si="88"/>
        <v>1.0000000000218279E-2</v>
      </c>
      <c r="F894" s="214">
        <f>E894*E869</f>
        <v>12.000000000261934</v>
      </c>
      <c r="G894" s="209">
        <v>5567.48</v>
      </c>
      <c r="H894" s="215">
        <f t="shared" si="89"/>
        <v>3.999999999996362E-2</v>
      </c>
      <c r="I894" s="216">
        <f>H894*H869</f>
        <v>47.999999999956344</v>
      </c>
      <c r="J894" s="217">
        <f t="shared" si="90"/>
        <v>3.9999999999090505</v>
      </c>
    </row>
    <row r="895" spans="1:10" x14ac:dyDescent="0.2">
      <c r="A895" s="202">
        <v>23</v>
      </c>
      <c r="B895" s="199"/>
      <c r="C895" s="199"/>
      <c r="D895" s="209">
        <v>3783.04</v>
      </c>
      <c r="E895" s="213">
        <f t="shared" si="88"/>
        <v>9.9999999997635314E-3</v>
      </c>
      <c r="F895" s="214">
        <f>E895*E869</f>
        <v>11.999999999716238</v>
      </c>
      <c r="G895" s="209">
        <v>5567.52</v>
      </c>
      <c r="H895" s="215">
        <f t="shared" si="89"/>
        <v>4.0000000000873115E-2</v>
      </c>
      <c r="I895" s="216">
        <f>H895*H869</f>
        <v>48.000000001047738</v>
      </c>
      <c r="J895" s="217">
        <f t="shared" si="90"/>
        <v>4.0000000001818989</v>
      </c>
    </row>
    <row r="896" spans="1:10" ht="13.5" thickBot="1" x14ac:dyDescent="0.25">
      <c r="A896" s="204">
        <v>24</v>
      </c>
      <c r="B896" s="199"/>
      <c r="C896" s="199"/>
      <c r="D896" s="209">
        <v>3783.05</v>
      </c>
      <c r="E896" s="218">
        <f t="shared" si="88"/>
        <v>1.0000000000218279E-2</v>
      </c>
      <c r="F896" s="219">
        <f>E896*E869</f>
        <v>12.000000000261934</v>
      </c>
      <c r="G896" s="209">
        <v>5567.58</v>
      </c>
      <c r="H896" s="220">
        <f t="shared" si="89"/>
        <v>5.9999999999490683E-2</v>
      </c>
      <c r="I896" s="221">
        <f>H896*H869</f>
        <v>71.99999999938882</v>
      </c>
      <c r="J896" s="222">
        <f t="shared" si="90"/>
        <v>5.9999999998181011</v>
      </c>
    </row>
    <row r="897" spans="1:10" ht="13.5" thickBot="1" x14ac:dyDescent="0.25">
      <c r="A897" s="205" t="s">
        <v>21</v>
      </c>
      <c r="B897" s="205" t="s">
        <v>20</v>
      </c>
      <c r="C897" s="206" t="s">
        <v>20</v>
      </c>
      <c r="D897" s="205" t="s">
        <v>20</v>
      </c>
      <c r="E897" s="207">
        <f>E896+E895+E894+E893+E892+E891+E890+E889+E888+E887+E886+E885+E884+E883+E882+E881+E880+E879+E878+E877+E876+E875+E874+E873</f>
        <v>0.61000000000012733</v>
      </c>
      <c r="F897" s="223">
        <f>SUM(F873:F896)</f>
        <v>732.0000000001528</v>
      </c>
      <c r="G897" s="205" t="s">
        <v>20</v>
      </c>
      <c r="H897" s="224">
        <f>H896+H895+H894+H893+H892+H891+H890+H889+H888+H887+H886+H885+H884+H883+H882+H881+H880+H879+H878+H877+H876+H875+H874+H873</f>
        <v>1.3599999999996726</v>
      </c>
      <c r="I897" s="225">
        <f>SUM(I873:I896)</f>
        <v>1631.9999999996071</v>
      </c>
      <c r="J897" s="226"/>
    </row>
    <row r="898" spans="1:10" x14ac:dyDescent="0.2">
      <c r="A898" s="350"/>
      <c r="B898" s="350"/>
      <c r="C898" s="350"/>
      <c r="D898" s="350"/>
      <c r="E898" s="350"/>
      <c r="F898" s="350"/>
      <c r="G898" s="350"/>
      <c r="H898" s="350"/>
      <c r="I898" s="350"/>
      <c r="J898" s="350"/>
    </row>
    <row r="899" spans="1:10" x14ac:dyDescent="0.2">
      <c r="A899" s="421" t="s">
        <v>37</v>
      </c>
      <c r="B899" s="421"/>
      <c r="C899" s="421"/>
      <c r="D899" s="421"/>
      <c r="E899" s="351"/>
      <c r="F899" s="351"/>
      <c r="G899" s="431" t="s">
        <v>78</v>
      </c>
      <c r="H899" s="431"/>
      <c r="I899" s="431"/>
      <c r="J899" s="431"/>
    </row>
    <row r="900" spans="1:10" x14ac:dyDescent="0.2">
      <c r="A900" s="391" t="s">
        <v>125</v>
      </c>
      <c r="B900" s="391"/>
      <c r="C900" s="391"/>
      <c r="D900" s="391"/>
      <c r="E900" s="392"/>
      <c r="F900" s="351"/>
      <c r="G900" s="444" t="s">
        <v>2</v>
      </c>
      <c r="H900" s="444"/>
      <c r="I900" s="444"/>
      <c r="J900" s="444"/>
    </row>
    <row r="901" spans="1:10" x14ac:dyDescent="0.2">
      <c r="A901" s="421"/>
      <c r="B901" s="421"/>
      <c r="C901" s="421"/>
      <c r="D901" s="421"/>
      <c r="E901" s="351"/>
      <c r="F901" s="351"/>
      <c r="G901" s="432" t="s">
        <v>79</v>
      </c>
      <c r="H901" s="432"/>
      <c r="I901" s="432"/>
      <c r="J901" s="432"/>
    </row>
    <row r="902" spans="1:10" x14ac:dyDescent="0.2">
      <c r="A902" s="421"/>
      <c r="B902" s="421"/>
      <c r="C902" s="421"/>
      <c r="D902" s="421"/>
      <c r="E902" s="351"/>
      <c r="F902" s="351"/>
      <c r="G902" s="444" t="s">
        <v>4</v>
      </c>
      <c r="H902" s="444"/>
      <c r="I902" s="444"/>
      <c r="J902" s="444"/>
    </row>
    <row r="903" spans="1:10" x14ac:dyDescent="0.2">
      <c r="A903" s="421"/>
      <c r="B903" s="421"/>
      <c r="C903" s="421"/>
      <c r="D903" s="421"/>
      <c r="E903" s="351"/>
      <c r="F903" s="351"/>
      <c r="G903" s="432" t="s">
        <v>80</v>
      </c>
      <c r="H903" s="432"/>
      <c r="I903" s="432"/>
      <c r="J903" s="432"/>
    </row>
    <row r="904" spans="1:10" x14ac:dyDescent="0.2">
      <c r="A904" s="421"/>
      <c r="B904" s="421"/>
      <c r="C904" s="421"/>
      <c r="D904" s="421"/>
      <c r="E904" s="351"/>
      <c r="F904" s="351"/>
      <c r="G904" s="444" t="s">
        <v>6</v>
      </c>
      <c r="H904" s="444"/>
      <c r="I904" s="444"/>
      <c r="J904" s="444"/>
    </row>
    <row r="905" spans="1:10" x14ac:dyDescent="0.2">
      <c r="A905" s="432" t="s">
        <v>7</v>
      </c>
      <c r="B905" s="432"/>
      <c r="C905" s="432"/>
      <c r="D905" s="432"/>
      <c r="E905" s="432"/>
      <c r="F905" s="432"/>
      <c r="G905" s="432"/>
      <c r="H905" s="432"/>
      <c r="I905" s="432"/>
      <c r="J905" s="432"/>
    </row>
    <row r="906" spans="1:10" x14ac:dyDescent="0.2">
      <c r="A906" s="432" t="s">
        <v>81</v>
      </c>
      <c r="B906" s="432"/>
      <c r="C906" s="432"/>
      <c r="D906" s="432"/>
      <c r="E906" s="432"/>
      <c r="F906" s="432"/>
      <c r="G906" s="432"/>
      <c r="H906" s="432"/>
      <c r="I906" s="432"/>
      <c r="J906" s="432"/>
    </row>
    <row r="907" spans="1:10" ht="13.5" thickBot="1" x14ac:dyDescent="0.25">
      <c r="A907" s="350"/>
      <c r="B907" s="350"/>
      <c r="C907" s="350"/>
      <c r="D907" s="350"/>
      <c r="E907" s="350"/>
      <c r="F907" s="350"/>
      <c r="G907" s="350"/>
      <c r="H907" s="350"/>
      <c r="I907" s="350"/>
      <c r="J907" s="350"/>
    </row>
    <row r="908" spans="1:10" x14ac:dyDescent="0.2">
      <c r="A908" s="433" t="s">
        <v>42</v>
      </c>
      <c r="B908" s="436" t="s">
        <v>10</v>
      </c>
      <c r="C908" s="437"/>
      <c r="D908" s="440" t="s">
        <v>82</v>
      </c>
      <c r="E908" s="436"/>
      <c r="F908" s="437"/>
      <c r="G908" s="440" t="s">
        <v>83</v>
      </c>
      <c r="H908" s="436"/>
      <c r="I908" s="437"/>
      <c r="J908" s="433" t="s">
        <v>13</v>
      </c>
    </row>
    <row r="909" spans="1:10" ht="13.5" thickBot="1" x14ac:dyDescent="0.25">
      <c r="A909" s="434"/>
      <c r="B909" s="438"/>
      <c r="C909" s="439"/>
      <c r="D909" s="441" t="s">
        <v>84</v>
      </c>
      <c r="E909" s="442"/>
      <c r="F909" s="443"/>
      <c r="G909" s="441" t="s">
        <v>85</v>
      </c>
      <c r="H909" s="442"/>
      <c r="I909" s="443"/>
      <c r="J909" s="434"/>
    </row>
    <row r="910" spans="1:10" ht="26.25" thickBot="1" x14ac:dyDescent="0.25">
      <c r="A910" s="435"/>
      <c r="B910" s="337" t="s">
        <v>86</v>
      </c>
      <c r="C910" s="337" t="s">
        <v>87</v>
      </c>
      <c r="D910" s="227" t="s">
        <v>88</v>
      </c>
      <c r="E910" s="227" t="s">
        <v>89</v>
      </c>
      <c r="F910" s="227" t="s">
        <v>49</v>
      </c>
      <c r="G910" s="227" t="s">
        <v>88</v>
      </c>
      <c r="H910" s="227" t="s">
        <v>89</v>
      </c>
      <c r="I910" s="227" t="s">
        <v>49</v>
      </c>
      <c r="J910" s="435"/>
    </row>
    <row r="911" spans="1:10" x14ac:dyDescent="0.2">
      <c r="A911" s="352">
        <v>0</v>
      </c>
      <c r="B911" s="353"/>
      <c r="C911" s="352"/>
      <c r="D911" s="354">
        <v>20688901.800000001</v>
      </c>
      <c r="E911" s="338" t="s">
        <v>20</v>
      </c>
      <c r="F911" s="338" t="s">
        <v>20</v>
      </c>
      <c r="G911" s="354">
        <v>11931714.9</v>
      </c>
      <c r="H911" s="338" t="s">
        <v>20</v>
      </c>
      <c r="I911" s="338" t="s">
        <v>20</v>
      </c>
      <c r="J911" s="338" t="s">
        <v>20</v>
      </c>
    </row>
    <row r="912" spans="1:10" x14ac:dyDescent="0.2">
      <c r="A912" s="355">
        <v>1</v>
      </c>
      <c r="B912" s="356"/>
      <c r="C912" s="355"/>
      <c r="D912" s="355">
        <v>20688901.800000001</v>
      </c>
      <c r="E912" s="355">
        <f t="shared" ref="E912:E935" si="91">D912-D911</f>
        <v>0</v>
      </c>
      <c r="F912" s="357">
        <f>E912*1</f>
        <v>0</v>
      </c>
      <c r="G912" s="355">
        <v>11931714.9</v>
      </c>
      <c r="H912" s="355">
        <f t="shared" ref="H912:H935" si="92">G912-G911</f>
        <v>0</v>
      </c>
      <c r="I912" s="358">
        <f>H912*1</f>
        <v>0</v>
      </c>
      <c r="J912" s="358" t="e">
        <f t="shared" ref="J912:J935" si="93">I912/F912</f>
        <v>#DIV/0!</v>
      </c>
    </row>
    <row r="913" spans="1:10" x14ac:dyDescent="0.2">
      <c r="A913" s="359">
        <v>2</v>
      </c>
      <c r="B913" s="356"/>
      <c r="C913" s="355"/>
      <c r="D913" s="355">
        <v>20689027.800000001</v>
      </c>
      <c r="E913" s="355">
        <f t="shared" si="91"/>
        <v>126</v>
      </c>
      <c r="F913" s="357">
        <f t="shared" ref="F913:F935" si="94">E913*1</f>
        <v>126</v>
      </c>
      <c r="G913" s="355">
        <v>11931891.300000001</v>
      </c>
      <c r="H913" s="355">
        <f t="shared" si="92"/>
        <v>176.40000000037253</v>
      </c>
      <c r="I913" s="358">
        <f>H913*1</f>
        <v>176.40000000037253</v>
      </c>
      <c r="J913" s="358">
        <f t="shared" si="93"/>
        <v>1.4000000000029567</v>
      </c>
    </row>
    <row r="914" spans="1:10" x14ac:dyDescent="0.2">
      <c r="A914" s="355">
        <v>3</v>
      </c>
      <c r="B914" s="356"/>
      <c r="C914" s="355"/>
      <c r="D914" s="355">
        <v>20689149.600000001</v>
      </c>
      <c r="E914" s="355">
        <f t="shared" si="91"/>
        <v>121.80000000074506</v>
      </c>
      <c r="F914" s="357">
        <f t="shared" si="94"/>
        <v>121.80000000074506</v>
      </c>
      <c r="G914" s="355">
        <v>11932071.9</v>
      </c>
      <c r="H914" s="355">
        <f t="shared" si="92"/>
        <v>180.59999999962747</v>
      </c>
      <c r="I914" s="358">
        <v>180.6</v>
      </c>
      <c r="J914" s="358">
        <f t="shared" si="93"/>
        <v>1.4827586206805849</v>
      </c>
    </row>
    <row r="915" spans="1:10" x14ac:dyDescent="0.2">
      <c r="A915" s="359">
        <v>4</v>
      </c>
      <c r="B915" s="356"/>
      <c r="C915" s="359"/>
      <c r="D915" s="355">
        <v>20689279.800000001</v>
      </c>
      <c r="E915" s="355">
        <f t="shared" si="91"/>
        <v>130.19999999925494</v>
      </c>
      <c r="F915" s="357">
        <f t="shared" si="94"/>
        <v>130.19999999925494</v>
      </c>
      <c r="G915" s="355">
        <v>11932258.800000001</v>
      </c>
      <c r="H915" s="355">
        <f t="shared" si="92"/>
        <v>186.90000000037253</v>
      </c>
      <c r="I915" s="358">
        <v>186.9</v>
      </c>
      <c r="J915" s="358">
        <f t="shared" si="93"/>
        <v>1.4354838709759563</v>
      </c>
    </row>
    <row r="916" spans="1:10" x14ac:dyDescent="0.2">
      <c r="A916" s="355">
        <v>5</v>
      </c>
      <c r="B916" s="356"/>
      <c r="C916" s="355"/>
      <c r="D916" s="355">
        <v>20689567.5</v>
      </c>
      <c r="E916" s="355">
        <f t="shared" si="91"/>
        <v>287.69999999925494</v>
      </c>
      <c r="F916" s="357">
        <f t="shared" si="94"/>
        <v>287.69999999925494</v>
      </c>
      <c r="G916" s="355">
        <v>11932521.300000001</v>
      </c>
      <c r="H916" s="355">
        <f t="shared" si="92"/>
        <v>262.5</v>
      </c>
      <c r="I916" s="358">
        <v>262.5</v>
      </c>
      <c r="J916" s="358">
        <f t="shared" si="93"/>
        <v>0.91240875912645047</v>
      </c>
    </row>
    <row r="917" spans="1:10" x14ac:dyDescent="0.2">
      <c r="A917" s="359">
        <v>6</v>
      </c>
      <c r="B917" s="356"/>
      <c r="C917" s="355"/>
      <c r="D917" s="355">
        <v>20689943.399999999</v>
      </c>
      <c r="E917" s="355">
        <f t="shared" si="91"/>
        <v>375.89999999850988</v>
      </c>
      <c r="F917" s="357">
        <f t="shared" si="94"/>
        <v>375.89999999850988</v>
      </c>
      <c r="G917" s="355">
        <v>11932895.1</v>
      </c>
      <c r="H917" s="355">
        <f t="shared" si="92"/>
        <v>373.79999999888241</v>
      </c>
      <c r="I917" s="358">
        <v>373.8</v>
      </c>
      <c r="J917" s="358">
        <f t="shared" si="93"/>
        <v>0.99441340782517107</v>
      </c>
    </row>
    <row r="918" spans="1:10" x14ac:dyDescent="0.2">
      <c r="A918" s="355">
        <v>7</v>
      </c>
      <c r="B918" s="356"/>
      <c r="C918" s="355"/>
      <c r="D918" s="355">
        <v>20690342.399999999</v>
      </c>
      <c r="E918" s="355">
        <f t="shared" si="91"/>
        <v>399</v>
      </c>
      <c r="F918" s="357">
        <f t="shared" si="94"/>
        <v>399</v>
      </c>
      <c r="G918" s="355">
        <v>11933279.4</v>
      </c>
      <c r="H918" s="355">
        <f t="shared" si="92"/>
        <v>384.30000000074506</v>
      </c>
      <c r="I918" s="358">
        <v>384.3</v>
      </c>
      <c r="J918" s="358">
        <f t="shared" si="93"/>
        <v>0.9631578947368421</v>
      </c>
    </row>
    <row r="919" spans="1:10" x14ac:dyDescent="0.2">
      <c r="A919" s="359">
        <v>8</v>
      </c>
      <c r="B919" s="356"/>
      <c r="C919" s="359"/>
      <c r="D919" s="355">
        <v>20690617.5</v>
      </c>
      <c r="E919" s="355">
        <f t="shared" si="91"/>
        <v>275.10000000149012</v>
      </c>
      <c r="F919" s="357">
        <f t="shared" si="94"/>
        <v>275.10000000149012</v>
      </c>
      <c r="G919" s="355">
        <v>11933497.800000001</v>
      </c>
      <c r="H919" s="355">
        <f t="shared" si="92"/>
        <v>218.40000000037253</v>
      </c>
      <c r="I919" s="358">
        <v>218.4</v>
      </c>
      <c r="J919" s="358">
        <f t="shared" si="93"/>
        <v>0.79389312976669213</v>
      </c>
    </row>
    <row r="920" spans="1:10" x14ac:dyDescent="0.2">
      <c r="A920" s="355">
        <v>9</v>
      </c>
      <c r="B920" s="356"/>
      <c r="C920" s="355"/>
      <c r="D920" s="355">
        <v>20690982.899999999</v>
      </c>
      <c r="E920" s="355">
        <f t="shared" si="91"/>
        <v>365.39999999850988</v>
      </c>
      <c r="F920" s="357">
        <f t="shared" si="94"/>
        <v>365.39999999850988</v>
      </c>
      <c r="G920" s="355">
        <v>11933859</v>
      </c>
      <c r="H920" s="355">
        <f t="shared" si="92"/>
        <v>361.19999999925494</v>
      </c>
      <c r="I920" s="358">
        <v>361.2</v>
      </c>
      <c r="J920" s="358">
        <f t="shared" si="93"/>
        <v>0.9885057471304679</v>
      </c>
    </row>
    <row r="921" spans="1:10" x14ac:dyDescent="0.2">
      <c r="A921" s="359">
        <v>10</v>
      </c>
      <c r="B921" s="356"/>
      <c r="C921" s="355"/>
      <c r="D921" s="355">
        <v>20691352.5</v>
      </c>
      <c r="E921" s="355">
        <f t="shared" si="91"/>
        <v>369.60000000149012</v>
      </c>
      <c r="F921" s="357">
        <f t="shared" si="94"/>
        <v>369.60000000149012</v>
      </c>
      <c r="G921" s="355">
        <v>11934291.6</v>
      </c>
      <c r="H921" s="355">
        <f t="shared" si="92"/>
        <v>432.59999999962747</v>
      </c>
      <c r="I921" s="358">
        <v>432.6</v>
      </c>
      <c r="J921" s="358">
        <f t="shared" si="93"/>
        <v>1.1704545454498265</v>
      </c>
    </row>
    <row r="922" spans="1:10" x14ac:dyDescent="0.2">
      <c r="A922" s="355">
        <v>11</v>
      </c>
      <c r="B922" s="356"/>
      <c r="C922" s="355"/>
      <c r="D922" s="355">
        <v>20691747.300000001</v>
      </c>
      <c r="E922" s="355">
        <f t="shared" si="91"/>
        <v>394.80000000074506</v>
      </c>
      <c r="F922" s="357">
        <f t="shared" si="94"/>
        <v>394.80000000074506</v>
      </c>
      <c r="G922" s="355">
        <v>11934682.199999999</v>
      </c>
      <c r="H922" s="355">
        <f t="shared" si="92"/>
        <v>390.59999999962747</v>
      </c>
      <c r="I922" s="358">
        <v>390.6</v>
      </c>
      <c r="J922" s="358">
        <f t="shared" si="93"/>
        <v>0.98936170212579255</v>
      </c>
    </row>
    <row r="923" spans="1:10" x14ac:dyDescent="0.2">
      <c r="A923" s="359">
        <v>12</v>
      </c>
      <c r="B923" s="356"/>
      <c r="C923" s="359"/>
      <c r="D923" s="355">
        <v>20692108.5</v>
      </c>
      <c r="E923" s="355">
        <f t="shared" si="91"/>
        <v>361.19999999925494</v>
      </c>
      <c r="F923" s="357">
        <f t="shared" si="94"/>
        <v>361.19999999925494</v>
      </c>
      <c r="G923" s="355">
        <v>11935104.300000001</v>
      </c>
      <c r="H923" s="355">
        <f t="shared" si="92"/>
        <v>422.10000000149012</v>
      </c>
      <c r="I923" s="358">
        <v>422.1</v>
      </c>
      <c r="J923" s="358">
        <f t="shared" si="93"/>
        <v>1.1686046511652013</v>
      </c>
    </row>
    <row r="924" spans="1:10" x14ac:dyDescent="0.2">
      <c r="A924" s="355">
        <v>13</v>
      </c>
      <c r="B924" s="356"/>
      <c r="C924" s="355"/>
      <c r="D924" s="355">
        <v>20692469.699999999</v>
      </c>
      <c r="E924" s="355">
        <f t="shared" si="91"/>
        <v>361.19999999925494</v>
      </c>
      <c r="F924" s="357">
        <f t="shared" si="94"/>
        <v>361.19999999925494</v>
      </c>
      <c r="G924" s="355">
        <v>11935513.800000001</v>
      </c>
      <c r="H924" s="355">
        <f t="shared" si="92"/>
        <v>409.5</v>
      </c>
      <c r="I924" s="358">
        <v>409.5</v>
      </c>
      <c r="J924" s="358">
        <f t="shared" si="93"/>
        <v>1.1337209302348967</v>
      </c>
    </row>
    <row r="925" spans="1:10" x14ac:dyDescent="0.2">
      <c r="A925" s="359">
        <v>14</v>
      </c>
      <c r="B925" s="356"/>
      <c r="C925" s="355"/>
      <c r="D925" s="355">
        <v>20692765.800000001</v>
      </c>
      <c r="E925" s="355">
        <f t="shared" si="91"/>
        <v>296.10000000149012</v>
      </c>
      <c r="F925" s="357">
        <f t="shared" si="94"/>
        <v>296.10000000149012</v>
      </c>
      <c r="G925" s="355">
        <v>11935900.199999999</v>
      </c>
      <c r="H925" s="355">
        <f t="shared" si="92"/>
        <v>386.39999999850988</v>
      </c>
      <c r="I925" s="358">
        <v>386.4</v>
      </c>
      <c r="J925" s="358">
        <f t="shared" si="93"/>
        <v>1.3049645390005249</v>
      </c>
    </row>
    <row r="926" spans="1:10" x14ac:dyDescent="0.2">
      <c r="A926" s="355">
        <v>15</v>
      </c>
      <c r="B926" s="356"/>
      <c r="C926" s="355"/>
      <c r="D926" s="355">
        <v>20693015.699999999</v>
      </c>
      <c r="E926" s="355">
        <f t="shared" si="91"/>
        <v>249.89999999850988</v>
      </c>
      <c r="F926" s="357">
        <f t="shared" si="94"/>
        <v>249.89999999850988</v>
      </c>
      <c r="G926" s="355">
        <v>11936221.5</v>
      </c>
      <c r="H926" s="355">
        <f t="shared" si="92"/>
        <v>321.30000000074506</v>
      </c>
      <c r="I926" s="358">
        <v>321.3</v>
      </c>
      <c r="J926" s="358">
        <f t="shared" si="93"/>
        <v>1.2857142857219523</v>
      </c>
    </row>
    <row r="927" spans="1:10" x14ac:dyDescent="0.2">
      <c r="A927" s="359">
        <v>16</v>
      </c>
      <c r="B927" s="356"/>
      <c r="C927" s="359"/>
      <c r="D927" s="355">
        <v>20693217.300000001</v>
      </c>
      <c r="E927" s="355">
        <f t="shared" si="91"/>
        <v>201.60000000149012</v>
      </c>
      <c r="F927" s="357">
        <f t="shared" si="94"/>
        <v>201.60000000149012</v>
      </c>
      <c r="G927" s="355">
        <v>11936442</v>
      </c>
      <c r="H927" s="355">
        <f t="shared" si="92"/>
        <v>220.5</v>
      </c>
      <c r="I927" s="358">
        <v>220.5</v>
      </c>
      <c r="J927" s="358">
        <f t="shared" si="93"/>
        <v>1.0937499999919156</v>
      </c>
    </row>
    <row r="928" spans="1:10" x14ac:dyDescent="0.2">
      <c r="A928" s="355">
        <v>17</v>
      </c>
      <c r="B928" s="356"/>
      <c r="C928" s="355"/>
      <c r="D928" s="355">
        <v>20693400</v>
      </c>
      <c r="E928" s="355">
        <f t="shared" si="91"/>
        <v>182.69999999925494</v>
      </c>
      <c r="F928" s="357">
        <f t="shared" si="94"/>
        <v>182.69999999925494</v>
      </c>
      <c r="G928" s="355">
        <v>11936652</v>
      </c>
      <c r="H928" s="355">
        <f t="shared" si="92"/>
        <v>210</v>
      </c>
      <c r="I928" s="358">
        <v>210</v>
      </c>
      <c r="J928" s="358">
        <f t="shared" si="93"/>
        <v>1.1494252873610094</v>
      </c>
    </row>
    <row r="929" spans="1:10" x14ac:dyDescent="0.2">
      <c r="A929" s="359">
        <v>18</v>
      </c>
      <c r="B929" s="356"/>
      <c r="C929" s="355"/>
      <c r="D929" s="355">
        <v>20693572.199999999</v>
      </c>
      <c r="E929" s="355">
        <f t="shared" si="91"/>
        <v>172.19999999925494</v>
      </c>
      <c r="F929" s="357">
        <f t="shared" si="94"/>
        <v>172.19999999925494</v>
      </c>
      <c r="G929" s="355">
        <v>11936872.5</v>
      </c>
      <c r="H929" s="355">
        <f t="shared" si="92"/>
        <v>220.5</v>
      </c>
      <c r="I929" s="358">
        <v>220.5</v>
      </c>
      <c r="J929" s="358">
        <f t="shared" si="93"/>
        <v>1.280487804883589</v>
      </c>
    </row>
    <row r="930" spans="1:10" x14ac:dyDescent="0.2">
      <c r="A930" s="355">
        <v>19</v>
      </c>
      <c r="B930" s="356"/>
      <c r="C930" s="355"/>
      <c r="D930" s="355">
        <v>20693729.699999999</v>
      </c>
      <c r="E930" s="355">
        <f t="shared" si="91"/>
        <v>157.5</v>
      </c>
      <c r="F930" s="357">
        <f t="shared" si="94"/>
        <v>157.5</v>
      </c>
      <c r="G930" s="355">
        <v>11937034.199999999</v>
      </c>
      <c r="H930" s="355">
        <f t="shared" si="92"/>
        <v>161.69999999925494</v>
      </c>
      <c r="I930" s="358">
        <v>161.69999999999999</v>
      </c>
      <c r="J930" s="358">
        <f t="shared" si="93"/>
        <v>1.0266666666666666</v>
      </c>
    </row>
    <row r="931" spans="1:10" x14ac:dyDescent="0.2">
      <c r="A931" s="359">
        <v>20</v>
      </c>
      <c r="B931" s="356"/>
      <c r="C931" s="359"/>
      <c r="D931" s="355">
        <v>20693885.100000001</v>
      </c>
      <c r="E931" s="355">
        <f t="shared" si="91"/>
        <v>155.40000000223517</v>
      </c>
      <c r="F931" s="357">
        <f t="shared" si="94"/>
        <v>155.40000000223517</v>
      </c>
      <c r="G931" s="355">
        <v>11937200.1</v>
      </c>
      <c r="H931" s="355">
        <f t="shared" si="92"/>
        <v>165.90000000037253</v>
      </c>
      <c r="I931" s="358">
        <v>165.9</v>
      </c>
      <c r="J931" s="358">
        <f t="shared" si="93"/>
        <v>1.0675675675522125</v>
      </c>
    </row>
    <row r="932" spans="1:10" x14ac:dyDescent="0.2">
      <c r="A932" s="355">
        <v>21</v>
      </c>
      <c r="B932" s="356"/>
      <c r="C932" s="355"/>
      <c r="D932" s="355">
        <v>20694034.199999999</v>
      </c>
      <c r="E932" s="355">
        <f t="shared" si="91"/>
        <v>149.09999999776483</v>
      </c>
      <c r="F932" s="357">
        <f t="shared" si="94"/>
        <v>149.09999999776483</v>
      </c>
      <c r="G932" s="355">
        <v>11937389.1</v>
      </c>
      <c r="H932" s="355">
        <f t="shared" si="92"/>
        <v>189</v>
      </c>
      <c r="I932" s="358">
        <v>189</v>
      </c>
      <c r="J932" s="358">
        <f t="shared" si="93"/>
        <v>1.2676056338218198</v>
      </c>
    </row>
    <row r="933" spans="1:10" x14ac:dyDescent="0.2">
      <c r="A933" s="359">
        <v>22</v>
      </c>
      <c r="B933" s="356"/>
      <c r="C933" s="355"/>
      <c r="D933" s="355">
        <v>20694200.100000001</v>
      </c>
      <c r="E933" s="355">
        <f t="shared" si="91"/>
        <v>165.90000000223517</v>
      </c>
      <c r="F933" s="357">
        <f t="shared" si="94"/>
        <v>165.90000000223517</v>
      </c>
      <c r="G933" s="355">
        <v>11937618</v>
      </c>
      <c r="H933" s="355">
        <f t="shared" si="92"/>
        <v>228.90000000037253</v>
      </c>
      <c r="I933" s="358">
        <v>228.9</v>
      </c>
      <c r="J933" s="358">
        <f t="shared" si="93"/>
        <v>1.3797468354244486</v>
      </c>
    </row>
    <row r="934" spans="1:10" x14ac:dyDescent="0.2">
      <c r="A934" s="355">
        <v>23</v>
      </c>
      <c r="B934" s="356"/>
      <c r="C934" s="355"/>
      <c r="D934" s="355">
        <v>20694347.100000001</v>
      </c>
      <c r="E934" s="355">
        <f t="shared" si="91"/>
        <v>147</v>
      </c>
      <c r="F934" s="357">
        <f t="shared" si="94"/>
        <v>147</v>
      </c>
      <c r="G934" s="355">
        <v>11937807</v>
      </c>
      <c r="H934" s="355">
        <f t="shared" si="92"/>
        <v>189</v>
      </c>
      <c r="I934" s="358">
        <v>189</v>
      </c>
      <c r="J934" s="358">
        <f t="shared" si="93"/>
        <v>1.2857142857142858</v>
      </c>
    </row>
    <row r="935" spans="1:10" ht="13.5" thickBot="1" x14ac:dyDescent="0.25">
      <c r="A935" s="360">
        <v>24</v>
      </c>
      <c r="B935" s="361"/>
      <c r="C935" s="362"/>
      <c r="D935" s="362">
        <v>20694538.199999999</v>
      </c>
      <c r="E935" s="362">
        <f t="shared" si="91"/>
        <v>191.09999999776483</v>
      </c>
      <c r="F935" s="363">
        <f t="shared" si="94"/>
        <v>191.09999999776483</v>
      </c>
      <c r="G935" s="362">
        <v>11938067.4</v>
      </c>
      <c r="H935" s="362">
        <f t="shared" si="92"/>
        <v>260.40000000037253</v>
      </c>
      <c r="I935" s="364">
        <v>260.39999999999998</v>
      </c>
      <c r="J935" s="364">
        <f t="shared" si="93"/>
        <v>1.3626373626533004</v>
      </c>
    </row>
    <row r="936" spans="1:10" ht="13.5" thickBot="1" x14ac:dyDescent="0.25">
      <c r="A936" s="227" t="s">
        <v>21</v>
      </c>
      <c r="B936" s="227"/>
      <c r="C936" s="227" t="s">
        <v>20</v>
      </c>
      <c r="D936" s="227" t="s">
        <v>20</v>
      </c>
      <c r="E936" s="227">
        <f>SUM(E912:E935)</f>
        <v>5636.3999999985099</v>
      </c>
      <c r="F936" s="291">
        <f>SUM(F912:F935)</f>
        <v>5636.3999999985099</v>
      </c>
      <c r="G936" s="227" t="s">
        <v>20</v>
      </c>
      <c r="H936" s="227">
        <f>SUM(H912:H935)</f>
        <v>6352.5</v>
      </c>
      <c r="I936" s="228">
        <f>SUM(I912:I935)</f>
        <v>6352.5000000003711</v>
      </c>
      <c r="J936" s="228">
        <f>I936/F936</f>
        <v>1.1270491803282328</v>
      </c>
    </row>
    <row r="937" spans="1:10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x14ac:dyDescent="0.2">
      <c r="A938" s="421" t="s">
        <v>37</v>
      </c>
      <c r="B938" s="421"/>
      <c r="C938" s="421"/>
      <c r="D938" s="421"/>
      <c r="E938" s="351"/>
      <c r="F938" s="351"/>
      <c r="G938" s="431" t="s">
        <v>78</v>
      </c>
      <c r="H938" s="431"/>
      <c r="I938" s="431"/>
      <c r="J938" s="431"/>
    </row>
    <row r="939" spans="1:10" x14ac:dyDescent="0.2">
      <c r="A939" s="391" t="s">
        <v>125</v>
      </c>
      <c r="B939" s="391"/>
      <c r="C939" s="391"/>
      <c r="D939" s="391"/>
      <c r="E939" s="392"/>
      <c r="F939" s="351"/>
      <c r="G939" s="444" t="s">
        <v>2</v>
      </c>
      <c r="H939" s="444"/>
      <c r="I939" s="444"/>
      <c r="J939" s="444"/>
    </row>
    <row r="940" spans="1:10" x14ac:dyDescent="0.2">
      <c r="A940" s="421"/>
      <c r="B940" s="421"/>
      <c r="C940" s="421"/>
      <c r="D940" s="421"/>
      <c r="E940" s="351"/>
      <c r="F940" s="351"/>
      <c r="G940" s="432" t="s">
        <v>90</v>
      </c>
      <c r="H940" s="432"/>
      <c r="I940" s="432"/>
      <c r="J940" s="432"/>
    </row>
    <row r="941" spans="1:10" x14ac:dyDescent="0.2">
      <c r="A941" s="421"/>
      <c r="B941" s="421"/>
      <c r="C941" s="421"/>
      <c r="D941" s="421"/>
      <c r="E941" s="351"/>
      <c r="F941" s="351"/>
      <c r="G941" s="444" t="s">
        <v>4</v>
      </c>
      <c r="H941" s="444"/>
      <c r="I941" s="444"/>
      <c r="J941" s="444"/>
    </row>
    <row r="942" spans="1:10" x14ac:dyDescent="0.2">
      <c r="A942" s="421"/>
      <c r="B942" s="421"/>
      <c r="C942" s="421"/>
      <c r="D942" s="421"/>
      <c r="E942" s="351"/>
      <c r="F942" s="351"/>
      <c r="G942" s="432" t="s">
        <v>91</v>
      </c>
      <c r="H942" s="432"/>
      <c r="I942" s="432"/>
      <c r="J942" s="432"/>
    </row>
    <row r="943" spans="1:10" x14ac:dyDescent="0.2">
      <c r="A943" s="421"/>
      <c r="B943" s="421"/>
      <c r="C943" s="421"/>
      <c r="D943" s="421"/>
      <c r="E943" s="351"/>
      <c r="F943" s="351"/>
      <c r="G943" s="444" t="s">
        <v>6</v>
      </c>
      <c r="H943" s="444"/>
      <c r="I943" s="444"/>
      <c r="J943" s="444"/>
    </row>
    <row r="944" spans="1:10" x14ac:dyDescent="0.2">
      <c r="A944" s="432" t="s">
        <v>7</v>
      </c>
      <c r="B944" s="432"/>
      <c r="C944" s="432"/>
      <c r="D944" s="432"/>
      <c r="E944" s="432"/>
      <c r="F944" s="432"/>
      <c r="G944" s="432"/>
      <c r="H944" s="432"/>
      <c r="I944" s="432"/>
      <c r="J944" s="432"/>
    </row>
    <row r="945" spans="1:10" x14ac:dyDescent="0.2">
      <c r="A945" s="432" t="s">
        <v>81</v>
      </c>
      <c r="B945" s="432"/>
      <c r="C945" s="432"/>
      <c r="D945" s="432"/>
      <c r="E945" s="432"/>
      <c r="F945" s="432"/>
      <c r="G945" s="432"/>
      <c r="H945" s="432"/>
      <c r="I945" s="432"/>
      <c r="J945" s="432"/>
    </row>
    <row r="946" spans="1:10" ht="13.5" thickBot="1" x14ac:dyDescent="0.25">
      <c r="A946" s="350"/>
      <c r="B946" s="350"/>
      <c r="C946" s="350"/>
      <c r="D946" s="350"/>
      <c r="E946" s="350"/>
      <c r="F946" s="350"/>
      <c r="G946" s="350"/>
      <c r="H946" s="350"/>
      <c r="I946" s="350"/>
      <c r="J946" s="350"/>
    </row>
    <row r="947" spans="1:10" x14ac:dyDescent="0.2">
      <c r="A947" s="433" t="s">
        <v>42</v>
      </c>
      <c r="B947" s="436" t="s">
        <v>10</v>
      </c>
      <c r="C947" s="437"/>
      <c r="D947" s="440" t="s">
        <v>82</v>
      </c>
      <c r="E947" s="436"/>
      <c r="F947" s="437"/>
      <c r="G947" s="440" t="s">
        <v>83</v>
      </c>
      <c r="H947" s="436"/>
      <c r="I947" s="437"/>
      <c r="J947" s="433" t="s">
        <v>13</v>
      </c>
    </row>
    <row r="948" spans="1:10" ht="13.5" thickBot="1" x14ac:dyDescent="0.25">
      <c r="A948" s="434"/>
      <c r="B948" s="438"/>
      <c r="C948" s="439"/>
      <c r="D948" s="441" t="s">
        <v>85</v>
      </c>
      <c r="E948" s="442"/>
      <c r="F948" s="443"/>
      <c r="G948" s="441" t="s">
        <v>85</v>
      </c>
      <c r="H948" s="442"/>
      <c r="I948" s="443"/>
      <c r="J948" s="434"/>
    </row>
    <row r="949" spans="1:10" ht="26.25" thickBot="1" x14ac:dyDescent="0.25">
      <c r="A949" s="435"/>
      <c r="B949" s="337" t="s">
        <v>86</v>
      </c>
      <c r="C949" s="337" t="s">
        <v>87</v>
      </c>
      <c r="D949" s="227" t="s">
        <v>88</v>
      </c>
      <c r="E949" s="227" t="s">
        <v>89</v>
      </c>
      <c r="F949" s="227" t="s">
        <v>49</v>
      </c>
      <c r="G949" s="227" t="s">
        <v>88</v>
      </c>
      <c r="H949" s="227" t="s">
        <v>89</v>
      </c>
      <c r="I949" s="227" t="s">
        <v>49</v>
      </c>
      <c r="J949" s="435"/>
    </row>
    <row r="950" spans="1:10" x14ac:dyDescent="0.2">
      <c r="A950" s="352">
        <v>0</v>
      </c>
      <c r="B950" s="353"/>
      <c r="C950" s="352"/>
      <c r="D950" s="354">
        <v>29837656.800000001</v>
      </c>
      <c r="E950" s="338" t="s">
        <v>20</v>
      </c>
      <c r="F950" s="338" t="s">
        <v>20</v>
      </c>
      <c r="G950" s="354">
        <v>7598136</v>
      </c>
      <c r="H950" s="338" t="s">
        <v>20</v>
      </c>
      <c r="I950" s="338" t="s">
        <v>20</v>
      </c>
      <c r="J950" s="338" t="s">
        <v>20</v>
      </c>
    </row>
    <row r="951" spans="1:10" x14ac:dyDescent="0.2">
      <c r="A951" s="355">
        <v>1</v>
      </c>
      <c r="B951" s="356"/>
      <c r="C951" s="355"/>
      <c r="D951" s="355">
        <v>29837656.800000001</v>
      </c>
      <c r="E951" s="355">
        <f t="shared" ref="E951:E974" si="95">D951-D950</f>
        <v>0</v>
      </c>
      <c r="F951" s="358">
        <f t="shared" ref="F951:F974" si="96">E951*1</f>
        <v>0</v>
      </c>
      <c r="G951" s="355">
        <v>7598136</v>
      </c>
      <c r="H951" s="355">
        <f t="shared" ref="H951:H974" si="97">G951-G950</f>
        <v>0</v>
      </c>
      <c r="I951" s="358">
        <f>H951*1</f>
        <v>0</v>
      </c>
      <c r="J951" s="358" t="e">
        <f t="shared" ref="J951:J974" si="98">I951/F951</f>
        <v>#DIV/0!</v>
      </c>
    </row>
    <row r="952" spans="1:10" x14ac:dyDescent="0.2">
      <c r="A952" s="359">
        <v>2</v>
      </c>
      <c r="B952" s="356"/>
      <c r="C952" s="355"/>
      <c r="D952" s="355">
        <v>29837679.899999999</v>
      </c>
      <c r="E952" s="355">
        <f t="shared" si="95"/>
        <v>23.099999997764826</v>
      </c>
      <c r="F952" s="358">
        <f t="shared" si="96"/>
        <v>23.099999997764826</v>
      </c>
      <c r="G952" s="355">
        <v>7598159.0999999996</v>
      </c>
      <c r="H952" s="355">
        <f t="shared" si="97"/>
        <v>23.099999999627471</v>
      </c>
      <c r="I952" s="358">
        <f t="shared" ref="I952:I974" si="99">H952*1</f>
        <v>23.099999999627471</v>
      </c>
      <c r="J952" s="358">
        <f t="shared" si="98"/>
        <v>1.0000000000806339</v>
      </c>
    </row>
    <row r="953" spans="1:10" x14ac:dyDescent="0.2">
      <c r="A953" s="355">
        <v>3</v>
      </c>
      <c r="B953" s="356"/>
      <c r="C953" s="355"/>
      <c r="D953" s="355">
        <v>29837705.100000001</v>
      </c>
      <c r="E953" s="355">
        <f t="shared" si="95"/>
        <v>25.200000002980232</v>
      </c>
      <c r="F953" s="358">
        <f t="shared" si="96"/>
        <v>25.200000002980232</v>
      </c>
      <c r="G953" s="355">
        <v>7598184.2999999998</v>
      </c>
      <c r="H953" s="355">
        <f t="shared" si="97"/>
        <v>25.200000000186265</v>
      </c>
      <c r="I953" s="358">
        <f t="shared" si="99"/>
        <v>25.200000000186265</v>
      </c>
      <c r="J953" s="358">
        <f t="shared" si="98"/>
        <v>0.99999999988912824</v>
      </c>
    </row>
    <row r="954" spans="1:10" x14ac:dyDescent="0.2">
      <c r="A954" s="359">
        <v>4</v>
      </c>
      <c r="B954" s="356"/>
      <c r="C954" s="359"/>
      <c r="D954" s="355">
        <v>29837730.300000001</v>
      </c>
      <c r="E954" s="355">
        <f t="shared" si="95"/>
        <v>25.199999999254942</v>
      </c>
      <c r="F954" s="358">
        <f t="shared" si="96"/>
        <v>25.199999999254942</v>
      </c>
      <c r="G954" s="355">
        <v>7598211.5999999996</v>
      </c>
      <c r="H954" s="355">
        <f t="shared" si="97"/>
        <v>27.299999999813735</v>
      </c>
      <c r="I954" s="358">
        <f t="shared" si="99"/>
        <v>27.299999999813735</v>
      </c>
      <c r="J954" s="358">
        <f t="shared" si="98"/>
        <v>1.0833333333579716</v>
      </c>
    </row>
    <row r="955" spans="1:10" x14ac:dyDescent="0.2">
      <c r="A955" s="355">
        <v>5</v>
      </c>
      <c r="B955" s="356"/>
      <c r="C955" s="355"/>
      <c r="D955" s="355">
        <v>29837759.699999999</v>
      </c>
      <c r="E955" s="355">
        <f t="shared" si="95"/>
        <v>29.399999998509884</v>
      </c>
      <c r="F955" s="358">
        <f t="shared" si="96"/>
        <v>29.399999998509884</v>
      </c>
      <c r="G955" s="355">
        <v>7598236.7999999998</v>
      </c>
      <c r="H955" s="355">
        <f t="shared" si="97"/>
        <v>25.200000000186265</v>
      </c>
      <c r="I955" s="358">
        <f t="shared" si="99"/>
        <v>25.200000000186265</v>
      </c>
      <c r="J955" s="358">
        <f t="shared" si="98"/>
        <v>0.85714285719263628</v>
      </c>
    </row>
    <row r="956" spans="1:10" x14ac:dyDescent="0.2">
      <c r="A956" s="359">
        <v>6</v>
      </c>
      <c r="B956" s="356"/>
      <c r="C956" s="355"/>
      <c r="D956" s="355">
        <v>29837793.300000001</v>
      </c>
      <c r="E956" s="355">
        <f t="shared" si="95"/>
        <v>33.600000001490116</v>
      </c>
      <c r="F956" s="358">
        <f t="shared" si="96"/>
        <v>33.600000001490116</v>
      </c>
      <c r="G956" s="355">
        <v>7598259.9000000004</v>
      </c>
      <c r="H956" s="355">
        <f>G956-G955</f>
        <v>23.100000000558794</v>
      </c>
      <c r="I956" s="358">
        <f t="shared" si="99"/>
        <v>23.100000000558794</v>
      </c>
      <c r="J956" s="358">
        <f t="shared" si="98"/>
        <v>0.68749999998614109</v>
      </c>
    </row>
    <row r="957" spans="1:10" x14ac:dyDescent="0.2">
      <c r="A957" s="355">
        <v>7</v>
      </c>
      <c r="B957" s="356"/>
      <c r="C957" s="355"/>
      <c r="D957" s="355">
        <v>29837820.600000001</v>
      </c>
      <c r="E957" s="355">
        <f t="shared" si="95"/>
        <v>27.300000000745058</v>
      </c>
      <c r="F957" s="358">
        <f t="shared" si="96"/>
        <v>27.300000000745058</v>
      </c>
      <c r="G957" s="355">
        <v>7598280.9000000004</v>
      </c>
      <c r="H957" s="355">
        <f t="shared" si="97"/>
        <v>21</v>
      </c>
      <c r="I957" s="358">
        <f t="shared" si="99"/>
        <v>21</v>
      </c>
      <c r="J957" s="358">
        <f t="shared" si="98"/>
        <v>0.76923076920977573</v>
      </c>
    </row>
    <row r="958" spans="1:10" x14ac:dyDescent="0.2">
      <c r="A958" s="359">
        <v>8</v>
      </c>
      <c r="B958" s="356"/>
      <c r="C958" s="359"/>
      <c r="D958" s="355">
        <v>29837852.100000001</v>
      </c>
      <c r="E958" s="355">
        <f t="shared" si="95"/>
        <v>31.5</v>
      </c>
      <c r="F958" s="358">
        <f t="shared" si="96"/>
        <v>31.5</v>
      </c>
      <c r="G958" s="355">
        <v>7598304</v>
      </c>
      <c r="H958" s="355">
        <f t="shared" si="97"/>
        <v>23.099999999627471</v>
      </c>
      <c r="I958" s="358">
        <f t="shared" si="99"/>
        <v>23.099999999627471</v>
      </c>
      <c r="J958" s="358">
        <f t="shared" si="98"/>
        <v>0.73333333332150696</v>
      </c>
    </row>
    <row r="959" spans="1:10" x14ac:dyDescent="0.2">
      <c r="A959" s="355">
        <v>9</v>
      </c>
      <c r="B959" s="356"/>
      <c r="C959" s="355"/>
      <c r="D959" s="355">
        <v>29837881.5</v>
      </c>
      <c r="E959" s="355">
        <f t="shared" si="95"/>
        <v>29.399999998509884</v>
      </c>
      <c r="F959" s="358">
        <f t="shared" si="96"/>
        <v>29.399999998509884</v>
      </c>
      <c r="G959" s="355">
        <v>7598322.9000000004</v>
      </c>
      <c r="H959" s="355">
        <f t="shared" si="97"/>
        <v>18.900000000372529</v>
      </c>
      <c r="I959" s="358">
        <f t="shared" si="99"/>
        <v>18.900000000372529</v>
      </c>
      <c r="J959" s="358">
        <f t="shared" si="98"/>
        <v>0.64285714290239659</v>
      </c>
    </row>
    <row r="960" spans="1:10" x14ac:dyDescent="0.2">
      <c r="A960" s="359">
        <v>10</v>
      </c>
      <c r="B960" s="356"/>
      <c r="C960" s="355"/>
      <c r="D960" s="355">
        <v>29837910.899999999</v>
      </c>
      <c r="E960" s="355">
        <f t="shared" si="95"/>
        <v>29.399999998509884</v>
      </c>
      <c r="F960" s="358">
        <f t="shared" si="96"/>
        <v>29.399999998509884</v>
      </c>
      <c r="G960" s="355">
        <v>7598339.7000000002</v>
      </c>
      <c r="H960" s="355">
        <f t="shared" si="97"/>
        <v>16.799999999813735</v>
      </c>
      <c r="I960" s="358">
        <f t="shared" si="99"/>
        <v>16.799999999813735</v>
      </c>
      <c r="J960" s="358">
        <f t="shared" si="98"/>
        <v>0.5714285714511983</v>
      </c>
    </row>
    <row r="961" spans="1:10" x14ac:dyDescent="0.2">
      <c r="A961" s="355">
        <v>11</v>
      </c>
      <c r="B961" s="356"/>
      <c r="C961" s="355"/>
      <c r="D961" s="355">
        <v>29837940.300000001</v>
      </c>
      <c r="E961" s="355">
        <f t="shared" si="95"/>
        <v>29.400000002235174</v>
      </c>
      <c r="F961" s="358">
        <f t="shared" si="96"/>
        <v>29.400000002235174</v>
      </c>
      <c r="G961" s="355">
        <v>7598360.7000000002</v>
      </c>
      <c r="H961" s="355">
        <f t="shared" si="97"/>
        <v>21</v>
      </c>
      <c r="I961" s="358">
        <f t="shared" si="99"/>
        <v>21</v>
      </c>
      <c r="J961" s="358">
        <f t="shared" si="98"/>
        <v>0.71428571423140974</v>
      </c>
    </row>
    <row r="962" spans="1:10" x14ac:dyDescent="0.2">
      <c r="A962" s="359">
        <v>12</v>
      </c>
      <c r="B962" s="356"/>
      <c r="C962" s="359"/>
      <c r="D962" s="355">
        <v>29837969.699999999</v>
      </c>
      <c r="E962" s="355">
        <f t="shared" si="95"/>
        <v>29.399999998509884</v>
      </c>
      <c r="F962" s="358">
        <f t="shared" si="96"/>
        <v>29.399999998509884</v>
      </c>
      <c r="G962" s="355">
        <v>7598379.5999999996</v>
      </c>
      <c r="H962" s="355">
        <f t="shared" si="97"/>
        <v>18.899999999441206</v>
      </c>
      <c r="I962" s="358">
        <f t="shared" si="99"/>
        <v>18.899999999441206</v>
      </c>
      <c r="J962" s="358">
        <f t="shared" si="98"/>
        <v>0.64285714287071893</v>
      </c>
    </row>
    <row r="963" spans="1:10" x14ac:dyDescent="0.2">
      <c r="A963" s="355">
        <v>13</v>
      </c>
      <c r="B963" s="356"/>
      <c r="C963" s="355"/>
      <c r="D963" s="355">
        <v>29837999.100000001</v>
      </c>
      <c r="E963" s="355">
        <f t="shared" si="95"/>
        <v>29.400000002235174</v>
      </c>
      <c r="F963" s="358">
        <f t="shared" si="96"/>
        <v>29.400000002235174</v>
      </c>
      <c r="G963" s="355">
        <v>7598396.4000000004</v>
      </c>
      <c r="H963" s="355">
        <f t="shared" si="97"/>
        <v>16.800000000745058</v>
      </c>
      <c r="I963" s="358">
        <f t="shared" si="99"/>
        <v>16.800000000745058</v>
      </c>
      <c r="J963" s="358">
        <f t="shared" si="98"/>
        <v>0.57142857141046988</v>
      </c>
    </row>
    <row r="964" spans="1:10" x14ac:dyDescent="0.2">
      <c r="A964" s="359">
        <v>14</v>
      </c>
      <c r="B964" s="356"/>
      <c r="C964" s="355"/>
      <c r="D964" s="355">
        <v>29838026.399999999</v>
      </c>
      <c r="E964" s="355">
        <f t="shared" si="95"/>
        <v>27.299999997019768</v>
      </c>
      <c r="F964" s="358">
        <f t="shared" si="96"/>
        <v>27.299999997019768</v>
      </c>
      <c r="G964" s="355">
        <v>7598411.0999999996</v>
      </c>
      <c r="H964" s="355">
        <f t="shared" si="97"/>
        <v>14.699999999254942</v>
      </c>
      <c r="I964" s="358">
        <f t="shared" si="99"/>
        <v>14.699999999254942</v>
      </c>
      <c r="J964" s="358">
        <f t="shared" si="98"/>
        <v>0.53846153849302869</v>
      </c>
    </row>
    <row r="965" spans="1:10" x14ac:dyDescent="0.2">
      <c r="A965" s="355">
        <v>15</v>
      </c>
      <c r="B965" s="356"/>
      <c r="C965" s="355"/>
      <c r="D965" s="355">
        <v>29838051.600000001</v>
      </c>
      <c r="E965" s="355">
        <f t="shared" si="95"/>
        <v>25.200000002980232</v>
      </c>
      <c r="F965" s="358">
        <f t="shared" si="96"/>
        <v>25.200000002980232</v>
      </c>
      <c r="G965" s="355">
        <v>7598427.9000000004</v>
      </c>
      <c r="H965" s="355">
        <f t="shared" si="97"/>
        <v>16.800000000745058</v>
      </c>
      <c r="I965" s="358">
        <f t="shared" si="99"/>
        <v>16.800000000745058</v>
      </c>
      <c r="J965" s="358">
        <f t="shared" si="98"/>
        <v>0.66666666661739038</v>
      </c>
    </row>
    <row r="966" spans="1:10" x14ac:dyDescent="0.2">
      <c r="A966" s="359">
        <v>16</v>
      </c>
      <c r="B966" s="356"/>
      <c r="C966" s="359"/>
      <c r="D966" s="355">
        <v>29838072.600000001</v>
      </c>
      <c r="E966" s="355">
        <f t="shared" si="95"/>
        <v>21</v>
      </c>
      <c r="F966" s="358">
        <f t="shared" si="96"/>
        <v>21</v>
      </c>
      <c r="G966" s="355">
        <v>7598446.7999999998</v>
      </c>
      <c r="H966" s="355">
        <f t="shared" si="97"/>
        <v>18.899999999441206</v>
      </c>
      <c r="I966" s="358">
        <f t="shared" si="99"/>
        <v>18.899999999441206</v>
      </c>
      <c r="J966" s="358">
        <f t="shared" si="98"/>
        <v>0.89999999997339075</v>
      </c>
    </row>
    <row r="967" spans="1:10" x14ac:dyDescent="0.2">
      <c r="A967" s="355">
        <v>17</v>
      </c>
      <c r="B967" s="356"/>
      <c r="C967" s="355"/>
      <c r="D967" s="355">
        <v>29838095.699999999</v>
      </c>
      <c r="E967" s="355">
        <f t="shared" si="95"/>
        <v>23.099999997764826</v>
      </c>
      <c r="F967" s="358">
        <f t="shared" si="96"/>
        <v>23.099999997764826</v>
      </c>
      <c r="G967" s="355">
        <v>7598467.7999999998</v>
      </c>
      <c r="H967" s="355">
        <f t="shared" si="97"/>
        <v>21</v>
      </c>
      <c r="I967" s="358">
        <f t="shared" si="99"/>
        <v>21</v>
      </c>
      <c r="J967" s="358">
        <f t="shared" si="98"/>
        <v>0.90909090917887347</v>
      </c>
    </row>
    <row r="968" spans="1:10" x14ac:dyDescent="0.2">
      <c r="A968" s="359">
        <v>18</v>
      </c>
      <c r="B968" s="356"/>
      <c r="C968" s="355"/>
      <c r="D968" s="355">
        <v>29838118.800000001</v>
      </c>
      <c r="E968" s="355">
        <f t="shared" si="95"/>
        <v>23.100000001490116</v>
      </c>
      <c r="F968" s="358">
        <f t="shared" si="96"/>
        <v>23.100000001490116</v>
      </c>
      <c r="G968" s="355">
        <v>7598484.5999999996</v>
      </c>
      <c r="H968" s="355">
        <f t="shared" si="97"/>
        <v>16.799999999813735</v>
      </c>
      <c r="I968" s="358">
        <f t="shared" si="99"/>
        <v>16.799999999813735</v>
      </c>
      <c r="J968" s="358">
        <f t="shared" si="98"/>
        <v>0.7272727272177496</v>
      </c>
    </row>
    <row r="969" spans="1:10" x14ac:dyDescent="0.2">
      <c r="A969" s="355">
        <v>19</v>
      </c>
      <c r="B969" s="356"/>
      <c r="C969" s="355"/>
      <c r="D969" s="355">
        <v>29838139.800000001</v>
      </c>
      <c r="E969" s="355">
        <f t="shared" si="95"/>
        <v>21</v>
      </c>
      <c r="F969" s="358">
        <f t="shared" si="96"/>
        <v>21</v>
      </c>
      <c r="G969" s="355">
        <v>7598501.4000000004</v>
      </c>
      <c r="H969" s="355">
        <f t="shared" si="97"/>
        <v>16.800000000745058</v>
      </c>
      <c r="I969" s="358">
        <f t="shared" si="99"/>
        <v>16.800000000745058</v>
      </c>
      <c r="J969" s="358">
        <f t="shared" si="98"/>
        <v>0.800000000035479</v>
      </c>
    </row>
    <row r="970" spans="1:10" x14ac:dyDescent="0.2">
      <c r="A970" s="359">
        <v>20</v>
      </c>
      <c r="B970" s="356"/>
      <c r="C970" s="359"/>
      <c r="D970" s="355">
        <v>29838162.899999999</v>
      </c>
      <c r="E970" s="355">
        <f t="shared" si="95"/>
        <v>23.099999997764826</v>
      </c>
      <c r="F970" s="358">
        <f t="shared" si="96"/>
        <v>23.099999997764826</v>
      </c>
      <c r="G970" s="355">
        <v>7598520.2999999998</v>
      </c>
      <c r="H970" s="355">
        <f t="shared" si="97"/>
        <v>18.899999999441206</v>
      </c>
      <c r="I970" s="358">
        <f t="shared" si="99"/>
        <v>18.899999999441206</v>
      </c>
      <c r="J970" s="358">
        <f t="shared" si="98"/>
        <v>0.81818181823679592</v>
      </c>
    </row>
    <row r="971" spans="1:10" x14ac:dyDescent="0.2">
      <c r="A971" s="355">
        <v>21</v>
      </c>
      <c r="B971" s="356"/>
      <c r="C971" s="355"/>
      <c r="D971" s="355">
        <v>29838188.100000001</v>
      </c>
      <c r="E971" s="355">
        <f t="shared" si="95"/>
        <v>25.200000002980232</v>
      </c>
      <c r="F971" s="358">
        <f t="shared" si="96"/>
        <v>25.200000002980232</v>
      </c>
      <c r="G971" s="355">
        <v>7598541.2999999998</v>
      </c>
      <c r="H971" s="355">
        <f t="shared" si="97"/>
        <v>21</v>
      </c>
      <c r="I971" s="358">
        <f t="shared" si="99"/>
        <v>21</v>
      </c>
      <c r="J971" s="358">
        <f t="shared" si="98"/>
        <v>0.83333333323478065</v>
      </c>
    </row>
    <row r="972" spans="1:10" x14ac:dyDescent="0.2">
      <c r="A972" s="359">
        <v>22</v>
      </c>
      <c r="B972" s="356"/>
      <c r="C972" s="355"/>
      <c r="D972" s="355">
        <v>29838211.199999999</v>
      </c>
      <c r="E972" s="355">
        <f t="shared" si="95"/>
        <v>23.099999997764826</v>
      </c>
      <c r="F972" s="358">
        <f t="shared" si="96"/>
        <v>23.099999997764826</v>
      </c>
      <c r="G972" s="355">
        <v>7598564.4000000004</v>
      </c>
      <c r="H972" s="355">
        <f t="shared" si="97"/>
        <v>23.100000000558794</v>
      </c>
      <c r="I972" s="358">
        <f t="shared" si="99"/>
        <v>23.100000000558794</v>
      </c>
      <c r="J972" s="358">
        <f t="shared" si="98"/>
        <v>1.000000000120951</v>
      </c>
    </row>
    <row r="973" spans="1:10" x14ac:dyDescent="0.2">
      <c r="A973" s="355">
        <v>23</v>
      </c>
      <c r="B973" s="356"/>
      <c r="C973" s="355"/>
      <c r="D973" s="355">
        <v>29838234.300000001</v>
      </c>
      <c r="E973" s="355">
        <f t="shared" si="95"/>
        <v>23.100000001490116</v>
      </c>
      <c r="F973" s="358">
        <f t="shared" si="96"/>
        <v>23.100000001490116</v>
      </c>
      <c r="G973" s="355">
        <v>7598587.5</v>
      </c>
      <c r="H973" s="355">
        <f t="shared" si="97"/>
        <v>23.099999999627471</v>
      </c>
      <c r="I973" s="358">
        <f t="shared" si="99"/>
        <v>23.099999999627471</v>
      </c>
      <c r="J973" s="358">
        <f t="shared" si="98"/>
        <v>0.99999999991936606</v>
      </c>
    </row>
    <row r="974" spans="1:10" ht="13.5" thickBot="1" x14ac:dyDescent="0.25">
      <c r="A974" s="360">
        <v>24</v>
      </c>
      <c r="B974" s="361"/>
      <c r="C974" s="362"/>
      <c r="D974" s="362">
        <v>29838254.100000001</v>
      </c>
      <c r="E974" s="362">
        <f t="shared" si="95"/>
        <v>19.800000000745058</v>
      </c>
      <c r="F974" s="364">
        <f t="shared" si="96"/>
        <v>19.800000000745058</v>
      </c>
      <c r="G974" s="362">
        <v>7598610.5999999996</v>
      </c>
      <c r="H974" s="362">
        <f t="shared" si="97"/>
        <v>23.099999999627471</v>
      </c>
      <c r="I974" s="364">
        <f t="shared" si="99"/>
        <v>23.099999999627471</v>
      </c>
      <c r="J974" s="364">
        <f t="shared" si="98"/>
        <v>1.1666666666039514</v>
      </c>
    </row>
    <row r="975" spans="1:10" ht="13.5" thickBot="1" x14ac:dyDescent="0.25">
      <c r="A975" s="227" t="s">
        <v>21</v>
      </c>
      <c r="B975" s="227"/>
      <c r="C975" s="227" t="s">
        <v>20</v>
      </c>
      <c r="D975" s="227" t="s">
        <v>20</v>
      </c>
      <c r="E975" s="228">
        <f>SUM(E951:E974)</f>
        <v>597.30000000074506</v>
      </c>
      <c r="F975" s="228">
        <f>SUM(F951:F974)</f>
        <v>597.30000000074506</v>
      </c>
      <c r="G975" s="267" t="s">
        <v>20</v>
      </c>
      <c r="H975" s="227">
        <f>SUM(H951:H974)</f>
        <v>474.59999999962747</v>
      </c>
      <c r="I975" s="228">
        <f>SUM(I951:I974)</f>
        <v>474.59999999962747</v>
      </c>
      <c r="J975" s="228">
        <f>I975/F975</f>
        <v>0.79457559015408585</v>
      </c>
    </row>
    <row r="976" spans="1:10" x14ac:dyDescent="0.2">
      <c r="A976" s="350"/>
      <c r="B976" s="350"/>
      <c r="C976" s="350"/>
      <c r="D976" s="365"/>
      <c r="E976" s="350"/>
      <c r="F976" s="350"/>
      <c r="G976" s="350"/>
      <c r="H976" s="350"/>
      <c r="I976" s="350"/>
      <c r="J976" s="350"/>
    </row>
    <row r="977" spans="1:10" x14ac:dyDescent="0.2">
      <c r="A977" s="421" t="s">
        <v>37</v>
      </c>
      <c r="B977" s="421"/>
      <c r="C977" s="421"/>
      <c r="D977" s="421"/>
      <c r="E977" s="351"/>
      <c r="F977" s="350"/>
      <c r="G977" s="431" t="s">
        <v>92</v>
      </c>
      <c r="H977" s="431"/>
      <c r="I977" s="431"/>
      <c r="J977" s="431"/>
    </row>
    <row r="978" spans="1:10" x14ac:dyDescent="0.2">
      <c r="A978" s="391" t="s">
        <v>125</v>
      </c>
      <c r="B978" s="391"/>
      <c r="C978" s="391"/>
      <c r="D978" s="391"/>
      <c r="E978" s="392"/>
      <c r="F978" s="350"/>
      <c r="G978" s="430" t="s">
        <v>2</v>
      </c>
      <c r="H978" s="430"/>
      <c r="I978" s="430"/>
      <c r="J978" s="430"/>
    </row>
    <row r="979" spans="1:10" ht="23.25" customHeight="1" x14ac:dyDescent="0.2">
      <c r="A979" s="429"/>
      <c r="B979" s="429"/>
      <c r="C979" s="429"/>
      <c r="D979" s="429"/>
      <c r="E979" s="350"/>
      <c r="F979" s="350"/>
      <c r="G979" s="432" t="s">
        <v>93</v>
      </c>
      <c r="H979" s="432"/>
      <c r="I979" s="432"/>
      <c r="J979" s="432"/>
    </row>
    <row r="980" spans="1:10" x14ac:dyDescent="0.2">
      <c r="A980" s="429"/>
      <c r="B980" s="429"/>
      <c r="C980" s="429"/>
      <c r="D980" s="429"/>
      <c r="E980" s="350"/>
      <c r="F980" s="350"/>
      <c r="G980" s="430" t="s">
        <v>4</v>
      </c>
      <c r="H980" s="430"/>
      <c r="I980" s="430"/>
      <c r="J980" s="430"/>
    </row>
    <row r="981" spans="1:10" ht="29.25" customHeight="1" x14ac:dyDescent="0.2">
      <c r="A981" s="429"/>
      <c r="B981" s="429"/>
      <c r="C981" s="429"/>
      <c r="D981" s="429"/>
      <c r="E981" s="350"/>
      <c r="F981" s="350"/>
      <c r="G981" s="432" t="s">
        <v>94</v>
      </c>
      <c r="H981" s="432"/>
      <c r="I981" s="432"/>
      <c r="J981" s="432"/>
    </row>
    <row r="982" spans="1:10" x14ac:dyDescent="0.2">
      <c r="A982" s="429"/>
      <c r="B982" s="429"/>
      <c r="C982" s="429"/>
      <c r="D982" s="429"/>
      <c r="E982" s="350"/>
      <c r="F982" s="350"/>
      <c r="G982" s="430" t="s">
        <v>6</v>
      </c>
      <c r="H982" s="430"/>
      <c r="I982" s="430"/>
      <c r="J982" s="430"/>
    </row>
    <row r="983" spans="1:10" x14ac:dyDescent="0.2">
      <c r="A983" s="432" t="s">
        <v>7</v>
      </c>
      <c r="B983" s="432"/>
      <c r="C983" s="432"/>
      <c r="D983" s="432"/>
      <c r="E983" s="432"/>
      <c r="F983" s="432"/>
      <c r="G983" s="432"/>
      <c r="H983" s="432"/>
      <c r="I983" s="432"/>
      <c r="J983" s="432"/>
    </row>
    <row r="984" spans="1:10" x14ac:dyDescent="0.2">
      <c r="A984" s="432" t="s">
        <v>81</v>
      </c>
      <c r="B984" s="432"/>
      <c r="C984" s="432"/>
      <c r="D984" s="432"/>
      <c r="E984" s="432"/>
      <c r="F984" s="432"/>
      <c r="G984" s="432"/>
      <c r="H984" s="432"/>
      <c r="I984" s="432"/>
      <c r="J984" s="432"/>
    </row>
    <row r="985" spans="1:10" ht="13.5" thickBot="1" x14ac:dyDescent="0.25">
      <c r="A985" s="339"/>
      <c r="B985" s="339"/>
      <c r="C985" s="339"/>
      <c r="D985" s="339"/>
      <c r="E985" s="339"/>
      <c r="F985" s="339"/>
      <c r="G985" s="339"/>
      <c r="H985" s="339"/>
      <c r="I985" s="339"/>
      <c r="J985" s="339"/>
    </row>
    <row r="986" spans="1:10" x14ac:dyDescent="0.2">
      <c r="A986" s="433" t="s">
        <v>42</v>
      </c>
      <c r="B986" s="436" t="s">
        <v>10</v>
      </c>
      <c r="C986" s="437"/>
      <c r="D986" s="440" t="s">
        <v>82</v>
      </c>
      <c r="E986" s="436"/>
      <c r="F986" s="437"/>
      <c r="G986" s="440" t="s">
        <v>83</v>
      </c>
      <c r="H986" s="436"/>
      <c r="I986" s="437"/>
      <c r="J986" s="433" t="s">
        <v>13</v>
      </c>
    </row>
    <row r="987" spans="1:10" ht="13.5" thickBot="1" x14ac:dyDescent="0.25">
      <c r="A987" s="434"/>
      <c r="B987" s="438"/>
      <c r="C987" s="439"/>
      <c r="D987" s="441" t="s">
        <v>85</v>
      </c>
      <c r="E987" s="442"/>
      <c r="F987" s="443"/>
      <c r="G987" s="441" t="s">
        <v>85</v>
      </c>
      <c r="H987" s="442"/>
      <c r="I987" s="443"/>
      <c r="J987" s="434"/>
    </row>
    <row r="988" spans="1:10" ht="26.25" thickBot="1" x14ac:dyDescent="0.25">
      <c r="A988" s="435"/>
      <c r="B988" s="337" t="s">
        <v>86</v>
      </c>
      <c r="C988" s="337" t="s">
        <v>87</v>
      </c>
      <c r="D988" s="227" t="s">
        <v>88</v>
      </c>
      <c r="E988" s="227" t="s">
        <v>89</v>
      </c>
      <c r="F988" s="227" t="s">
        <v>49</v>
      </c>
      <c r="G988" s="227" t="s">
        <v>88</v>
      </c>
      <c r="H988" s="227" t="s">
        <v>89</v>
      </c>
      <c r="I988" s="227" t="s">
        <v>49</v>
      </c>
      <c r="J988" s="435"/>
    </row>
    <row r="989" spans="1:10" x14ac:dyDescent="0.2">
      <c r="A989" s="352">
        <v>0</v>
      </c>
      <c r="B989" s="353"/>
      <c r="C989" s="352"/>
      <c r="D989" s="354">
        <v>74248738.200000003</v>
      </c>
      <c r="E989" s="338" t="s">
        <v>20</v>
      </c>
      <c r="F989" s="338" t="s">
        <v>20</v>
      </c>
      <c r="G989" s="354">
        <v>21767358.899999999</v>
      </c>
      <c r="H989" s="338" t="s">
        <v>20</v>
      </c>
      <c r="I989" s="338" t="s">
        <v>20</v>
      </c>
      <c r="J989" s="338" t="s">
        <v>20</v>
      </c>
    </row>
    <row r="990" spans="1:10" x14ac:dyDescent="0.2">
      <c r="A990" s="355">
        <v>1</v>
      </c>
      <c r="B990" s="356"/>
      <c r="C990" s="355"/>
      <c r="D990" s="355">
        <v>74248738.200000003</v>
      </c>
      <c r="E990" s="358">
        <f t="shared" ref="E990:E1013" si="100">D990-D989</f>
        <v>0</v>
      </c>
      <c r="F990" s="358">
        <f t="shared" ref="F990:F1013" si="101">E990*1</f>
        <v>0</v>
      </c>
      <c r="G990" s="355">
        <v>21767358.899999999</v>
      </c>
      <c r="H990" s="355">
        <f>G990-G989</f>
        <v>0</v>
      </c>
      <c r="I990" s="366">
        <f>H990*1</f>
        <v>0</v>
      </c>
      <c r="J990" s="358" t="e">
        <f t="shared" ref="J990:J1013" si="102">I990/F990</f>
        <v>#DIV/0!</v>
      </c>
    </row>
    <row r="991" spans="1:10" x14ac:dyDescent="0.2">
      <c r="A991" s="359">
        <v>2</v>
      </c>
      <c r="B991" s="356"/>
      <c r="C991" s="355"/>
      <c r="D991" s="355">
        <v>74250201.900000006</v>
      </c>
      <c r="E991" s="358">
        <f t="shared" si="100"/>
        <v>1463.7000000029802</v>
      </c>
      <c r="F991" s="358">
        <f t="shared" si="101"/>
        <v>1463.7000000029802</v>
      </c>
      <c r="G991" s="355">
        <v>21768129.600000001</v>
      </c>
      <c r="H991" s="355">
        <f t="shared" ref="H991:H1013" si="103">G991-G990</f>
        <v>770.70000000298023</v>
      </c>
      <c r="I991" s="358">
        <f t="shared" ref="I991:I1013" si="104">H991*1</f>
        <v>770.70000000298023</v>
      </c>
      <c r="J991" s="358">
        <f t="shared" si="102"/>
        <v>0.52654232424773584</v>
      </c>
    </row>
    <row r="992" spans="1:10" x14ac:dyDescent="0.2">
      <c r="A992" s="355">
        <v>3</v>
      </c>
      <c r="B992" s="356"/>
      <c r="C992" s="355"/>
      <c r="D992" s="355">
        <v>74251667.700000003</v>
      </c>
      <c r="E992" s="358">
        <f t="shared" si="100"/>
        <v>1465.7999999970198</v>
      </c>
      <c r="F992" s="358">
        <f t="shared" si="101"/>
        <v>1465.7999999970198</v>
      </c>
      <c r="G992" s="355">
        <v>21768917.100000001</v>
      </c>
      <c r="H992" s="355">
        <f t="shared" si="103"/>
        <v>787.5</v>
      </c>
      <c r="I992" s="358">
        <f t="shared" si="104"/>
        <v>787.5</v>
      </c>
      <c r="J992" s="358">
        <f t="shared" si="102"/>
        <v>0.53724928366871405</v>
      </c>
    </row>
    <row r="993" spans="1:10" x14ac:dyDescent="0.2">
      <c r="A993" s="359">
        <v>4</v>
      </c>
      <c r="B993" s="356"/>
      <c r="C993" s="359"/>
      <c r="D993" s="355">
        <v>74253230.099999994</v>
      </c>
      <c r="E993" s="358">
        <f t="shared" si="100"/>
        <v>1562.3999999910593</v>
      </c>
      <c r="F993" s="358">
        <f t="shared" si="101"/>
        <v>1562.3999999910593</v>
      </c>
      <c r="G993" s="355">
        <v>21769729.800000001</v>
      </c>
      <c r="H993" s="355">
        <f t="shared" si="103"/>
        <v>812.69999999925494</v>
      </c>
      <c r="I993" s="358">
        <f t="shared" si="104"/>
        <v>812.69999999925494</v>
      </c>
      <c r="J993" s="358">
        <f t="shared" si="102"/>
        <v>0.52016129032508041</v>
      </c>
    </row>
    <row r="994" spans="1:10" x14ac:dyDescent="0.2">
      <c r="A994" s="355">
        <v>5</v>
      </c>
      <c r="B994" s="356"/>
      <c r="C994" s="355"/>
      <c r="D994" s="355">
        <v>74255170.5</v>
      </c>
      <c r="E994" s="358">
        <f t="shared" si="100"/>
        <v>1940.4000000059605</v>
      </c>
      <c r="F994" s="358">
        <f t="shared" si="101"/>
        <v>1940.4000000059605</v>
      </c>
      <c r="G994" s="355">
        <v>21770714.699999999</v>
      </c>
      <c r="H994" s="355">
        <f t="shared" si="103"/>
        <v>984.89999999850988</v>
      </c>
      <c r="I994" s="358">
        <f t="shared" si="104"/>
        <v>984.89999999850988</v>
      </c>
      <c r="J994" s="358">
        <f t="shared" si="102"/>
        <v>0.50757575757343043</v>
      </c>
    </row>
    <row r="995" spans="1:10" x14ac:dyDescent="0.2">
      <c r="A995" s="359">
        <v>6</v>
      </c>
      <c r="B995" s="356"/>
      <c r="C995" s="355"/>
      <c r="D995" s="355">
        <v>74257213.799999997</v>
      </c>
      <c r="E995" s="358">
        <f t="shared" si="100"/>
        <v>2043.2999999970198</v>
      </c>
      <c r="F995" s="358">
        <f t="shared" si="101"/>
        <v>2043.2999999970198</v>
      </c>
      <c r="G995" s="355">
        <v>21771603</v>
      </c>
      <c r="H995" s="355">
        <f t="shared" si="103"/>
        <v>888.30000000074506</v>
      </c>
      <c r="I995" s="358">
        <f t="shared" si="104"/>
        <v>888.30000000074506</v>
      </c>
      <c r="J995" s="358">
        <f t="shared" si="102"/>
        <v>0.43473792394755578</v>
      </c>
    </row>
    <row r="996" spans="1:10" x14ac:dyDescent="0.2">
      <c r="A996" s="355">
        <v>7</v>
      </c>
      <c r="B996" s="356"/>
      <c r="C996" s="355"/>
      <c r="D996" s="355">
        <v>74259280.200000003</v>
      </c>
      <c r="E996" s="358">
        <f t="shared" si="100"/>
        <v>2066.4000000059605</v>
      </c>
      <c r="F996" s="358">
        <f t="shared" si="101"/>
        <v>2066.4000000059605</v>
      </c>
      <c r="G996" s="355">
        <v>21772445.100000001</v>
      </c>
      <c r="H996" s="355">
        <f t="shared" si="103"/>
        <v>842.10000000149012</v>
      </c>
      <c r="I996" s="358">
        <f t="shared" si="104"/>
        <v>842.10000000149012</v>
      </c>
      <c r="J996" s="358">
        <f t="shared" si="102"/>
        <v>0.40752032520279768</v>
      </c>
    </row>
    <row r="997" spans="1:10" x14ac:dyDescent="0.2">
      <c r="A997" s="359">
        <v>8</v>
      </c>
      <c r="B997" s="356"/>
      <c r="C997" s="359"/>
      <c r="D997" s="355">
        <v>74261397</v>
      </c>
      <c r="E997" s="358">
        <f t="shared" si="100"/>
        <v>2116.7999999970198</v>
      </c>
      <c r="F997" s="358">
        <f t="shared" si="101"/>
        <v>2116.7999999970198</v>
      </c>
      <c r="G997" s="355">
        <v>21773308.199999999</v>
      </c>
      <c r="H997" s="355">
        <f t="shared" si="103"/>
        <v>863.09999999776483</v>
      </c>
      <c r="I997" s="358">
        <f t="shared" si="104"/>
        <v>863.09999999776483</v>
      </c>
      <c r="J997" s="358">
        <f t="shared" si="102"/>
        <v>0.4077380952376134</v>
      </c>
    </row>
    <row r="998" spans="1:10" x14ac:dyDescent="0.2">
      <c r="A998" s="355">
        <v>9</v>
      </c>
      <c r="B998" s="356"/>
      <c r="C998" s="355"/>
      <c r="D998" s="355">
        <v>74263476</v>
      </c>
      <c r="E998" s="358">
        <f t="shared" si="100"/>
        <v>2079</v>
      </c>
      <c r="F998" s="358">
        <f t="shared" si="101"/>
        <v>2079</v>
      </c>
      <c r="G998" s="355">
        <v>21774129.300000001</v>
      </c>
      <c r="H998" s="355">
        <f t="shared" si="103"/>
        <v>821.10000000149012</v>
      </c>
      <c r="I998" s="358">
        <f t="shared" si="104"/>
        <v>821.10000000149012</v>
      </c>
      <c r="J998" s="358">
        <f t="shared" si="102"/>
        <v>0.3949494949502117</v>
      </c>
    </row>
    <row r="999" spans="1:10" x14ac:dyDescent="0.2">
      <c r="A999" s="359">
        <v>10</v>
      </c>
      <c r="B999" s="356"/>
      <c r="C999" s="355"/>
      <c r="D999" s="355">
        <v>74265122.400000006</v>
      </c>
      <c r="E999" s="358">
        <f t="shared" si="100"/>
        <v>1646.4000000059605</v>
      </c>
      <c r="F999" s="358">
        <f t="shared" si="101"/>
        <v>1646.4000000059605</v>
      </c>
      <c r="G999" s="355">
        <v>21774711</v>
      </c>
      <c r="H999" s="355">
        <f t="shared" si="103"/>
        <v>581.69999999925494</v>
      </c>
      <c r="I999" s="358">
        <f t="shared" si="104"/>
        <v>581.69999999925494</v>
      </c>
      <c r="J999" s="358">
        <f t="shared" si="102"/>
        <v>0.35331632652888062</v>
      </c>
    </row>
    <row r="1000" spans="1:10" x14ac:dyDescent="0.2">
      <c r="A1000" s="355">
        <v>11</v>
      </c>
      <c r="B1000" s="356"/>
      <c r="C1000" s="355"/>
      <c r="D1000" s="355">
        <v>74266670.099999994</v>
      </c>
      <c r="E1000" s="358">
        <f t="shared" si="100"/>
        <v>1547.6999999880791</v>
      </c>
      <c r="F1000" s="358">
        <f t="shared" si="101"/>
        <v>1547.6999999880791</v>
      </c>
      <c r="G1000" s="355">
        <v>21775240.199999999</v>
      </c>
      <c r="H1000" s="355">
        <f t="shared" si="103"/>
        <v>529.19999999925494</v>
      </c>
      <c r="I1000" s="358">
        <f t="shared" si="104"/>
        <v>529.19999999925494</v>
      </c>
      <c r="J1000" s="358">
        <f t="shared" si="102"/>
        <v>0.3419267299885837</v>
      </c>
    </row>
    <row r="1001" spans="1:10" x14ac:dyDescent="0.2">
      <c r="A1001" s="359">
        <v>12</v>
      </c>
      <c r="B1001" s="356"/>
      <c r="C1001" s="359"/>
      <c r="D1001" s="355">
        <v>74268413.099999994</v>
      </c>
      <c r="E1001" s="358">
        <f t="shared" si="100"/>
        <v>1743</v>
      </c>
      <c r="F1001" s="358">
        <f t="shared" si="101"/>
        <v>1743</v>
      </c>
      <c r="G1001" s="355">
        <v>21775920.600000001</v>
      </c>
      <c r="H1001" s="355">
        <f t="shared" si="103"/>
        <v>680.40000000223517</v>
      </c>
      <c r="I1001" s="358">
        <f t="shared" si="104"/>
        <v>680.40000000223517</v>
      </c>
      <c r="J1001" s="358">
        <f t="shared" si="102"/>
        <v>0.3903614457844149</v>
      </c>
    </row>
    <row r="1002" spans="1:10" x14ac:dyDescent="0.2">
      <c r="A1002" s="355">
        <v>13</v>
      </c>
      <c r="B1002" s="356"/>
      <c r="C1002" s="355"/>
      <c r="D1002" s="355">
        <v>74269683.599999994</v>
      </c>
      <c r="E1002" s="358">
        <f t="shared" si="100"/>
        <v>1270.5</v>
      </c>
      <c r="F1002" s="358">
        <f t="shared" si="101"/>
        <v>1270.5</v>
      </c>
      <c r="G1002" s="355">
        <v>21776428.800000001</v>
      </c>
      <c r="H1002" s="355">
        <f t="shared" si="103"/>
        <v>508.19999999925494</v>
      </c>
      <c r="I1002" s="358">
        <f t="shared" si="104"/>
        <v>508.19999999925494</v>
      </c>
      <c r="J1002" s="358">
        <f t="shared" si="102"/>
        <v>0.39999999999941355</v>
      </c>
    </row>
    <row r="1003" spans="1:10" x14ac:dyDescent="0.2">
      <c r="A1003" s="359">
        <v>14</v>
      </c>
      <c r="B1003" s="356"/>
      <c r="C1003" s="355"/>
      <c r="D1003" s="355">
        <v>74271535.799999997</v>
      </c>
      <c r="E1003" s="358">
        <f t="shared" si="100"/>
        <v>1852.2000000029802</v>
      </c>
      <c r="F1003" s="358">
        <f t="shared" si="101"/>
        <v>1852.2000000029802</v>
      </c>
      <c r="G1003" s="355">
        <v>21777081.899999999</v>
      </c>
      <c r="H1003" s="355">
        <f t="shared" si="103"/>
        <v>653.09999999776483</v>
      </c>
      <c r="I1003" s="358">
        <f t="shared" si="104"/>
        <v>653.09999999776483</v>
      </c>
      <c r="J1003" s="358">
        <f t="shared" si="102"/>
        <v>0.3526077097487928</v>
      </c>
    </row>
    <row r="1004" spans="1:10" x14ac:dyDescent="0.2">
      <c r="A1004" s="355">
        <v>15</v>
      </c>
      <c r="B1004" s="356"/>
      <c r="C1004" s="355"/>
      <c r="D1004" s="355">
        <v>74273276.700000003</v>
      </c>
      <c r="E1004" s="358">
        <f t="shared" si="100"/>
        <v>1740.9000000059605</v>
      </c>
      <c r="F1004" s="358">
        <f t="shared" si="101"/>
        <v>1740.9000000059605</v>
      </c>
      <c r="G1004" s="355">
        <v>21777783.300000001</v>
      </c>
      <c r="H1004" s="355">
        <f t="shared" si="103"/>
        <v>701.40000000223517</v>
      </c>
      <c r="I1004" s="358">
        <f t="shared" si="104"/>
        <v>701.40000000223517</v>
      </c>
      <c r="J1004" s="358">
        <f t="shared" si="102"/>
        <v>0.40289505428217226</v>
      </c>
    </row>
    <row r="1005" spans="1:10" x14ac:dyDescent="0.2">
      <c r="A1005" s="359">
        <v>16</v>
      </c>
      <c r="B1005" s="356"/>
      <c r="C1005" s="359"/>
      <c r="D1005" s="355">
        <v>74275219.200000003</v>
      </c>
      <c r="E1005" s="358">
        <f t="shared" si="100"/>
        <v>1942.5</v>
      </c>
      <c r="F1005" s="358">
        <f t="shared" si="101"/>
        <v>1942.5</v>
      </c>
      <c r="G1005" s="355">
        <v>21778610.699999999</v>
      </c>
      <c r="H1005" s="355">
        <f t="shared" si="103"/>
        <v>827.39999999850988</v>
      </c>
      <c r="I1005" s="358">
        <f t="shared" si="104"/>
        <v>827.39999999850988</v>
      </c>
      <c r="J1005" s="358">
        <f t="shared" si="102"/>
        <v>0.42594594594517882</v>
      </c>
    </row>
    <row r="1006" spans="1:10" x14ac:dyDescent="0.2">
      <c r="A1006" s="355">
        <v>17</v>
      </c>
      <c r="B1006" s="356"/>
      <c r="C1006" s="355"/>
      <c r="D1006" s="355">
        <v>74277182.700000003</v>
      </c>
      <c r="E1006" s="358">
        <f t="shared" si="100"/>
        <v>1963.5</v>
      </c>
      <c r="F1006" s="358">
        <f t="shared" si="101"/>
        <v>1963.5</v>
      </c>
      <c r="G1006" s="355">
        <v>21779412.899999999</v>
      </c>
      <c r="H1006" s="355">
        <f t="shared" si="103"/>
        <v>802.19999999925494</v>
      </c>
      <c r="I1006" s="358">
        <f t="shared" si="104"/>
        <v>802.19999999925494</v>
      </c>
      <c r="J1006" s="358">
        <f t="shared" si="102"/>
        <v>0.40855614973224086</v>
      </c>
    </row>
    <row r="1007" spans="1:10" x14ac:dyDescent="0.2">
      <c r="A1007" s="359">
        <v>18</v>
      </c>
      <c r="B1007" s="356"/>
      <c r="C1007" s="355"/>
      <c r="D1007" s="355">
        <v>74279163</v>
      </c>
      <c r="E1007" s="358">
        <f t="shared" si="100"/>
        <v>1980.2999999970198</v>
      </c>
      <c r="F1007" s="358">
        <f t="shared" si="101"/>
        <v>1980.2999999970198</v>
      </c>
      <c r="G1007" s="355">
        <v>21780200.399999999</v>
      </c>
      <c r="H1007" s="355">
        <f t="shared" si="103"/>
        <v>787.5</v>
      </c>
      <c r="I1007" s="358">
        <f t="shared" si="104"/>
        <v>787.5</v>
      </c>
      <c r="J1007" s="358">
        <f t="shared" si="102"/>
        <v>0.3976670201490608</v>
      </c>
    </row>
    <row r="1008" spans="1:10" x14ac:dyDescent="0.2">
      <c r="A1008" s="355">
        <v>19</v>
      </c>
      <c r="B1008" s="356"/>
      <c r="C1008" s="355"/>
      <c r="D1008" s="355">
        <v>74281137</v>
      </c>
      <c r="E1008" s="358">
        <f t="shared" si="100"/>
        <v>1974</v>
      </c>
      <c r="F1008" s="358">
        <f t="shared" si="101"/>
        <v>1974</v>
      </c>
      <c r="G1008" s="355">
        <v>21780952.199999999</v>
      </c>
      <c r="H1008" s="355">
        <f t="shared" si="103"/>
        <v>751.80000000074506</v>
      </c>
      <c r="I1008" s="358">
        <f t="shared" si="104"/>
        <v>751.80000000074506</v>
      </c>
      <c r="J1008" s="358">
        <f t="shared" si="102"/>
        <v>0.38085106383016465</v>
      </c>
    </row>
    <row r="1009" spans="1:10" x14ac:dyDescent="0.2">
      <c r="A1009" s="359">
        <v>20</v>
      </c>
      <c r="B1009" s="356"/>
      <c r="C1009" s="359"/>
      <c r="D1009" s="355">
        <v>74283085.799999997</v>
      </c>
      <c r="E1009" s="358">
        <f t="shared" si="100"/>
        <v>1948.7999999970198</v>
      </c>
      <c r="F1009" s="358">
        <f t="shared" si="101"/>
        <v>1948.7999999970198</v>
      </c>
      <c r="G1009" s="355">
        <v>21781733.399999999</v>
      </c>
      <c r="H1009" s="355">
        <f t="shared" si="103"/>
        <v>781.19999999925494</v>
      </c>
      <c r="I1009" s="358">
        <f t="shared" si="104"/>
        <v>781.19999999925494</v>
      </c>
      <c r="J1009" s="358">
        <f t="shared" si="102"/>
        <v>0.40086206896574794</v>
      </c>
    </row>
    <row r="1010" spans="1:10" x14ac:dyDescent="0.2">
      <c r="A1010" s="355">
        <v>21</v>
      </c>
      <c r="B1010" s="356"/>
      <c r="C1010" s="355"/>
      <c r="D1010" s="355">
        <v>74284858.200000003</v>
      </c>
      <c r="E1010" s="358">
        <f t="shared" si="100"/>
        <v>1772.4000000059605</v>
      </c>
      <c r="F1010" s="358">
        <f t="shared" si="101"/>
        <v>1772.4000000059605</v>
      </c>
      <c r="G1010" s="355">
        <v>21782556.600000001</v>
      </c>
      <c r="H1010" s="355">
        <f t="shared" si="103"/>
        <v>823.20000000298023</v>
      </c>
      <c r="I1010" s="358">
        <f t="shared" si="104"/>
        <v>823.20000000298023</v>
      </c>
      <c r="J1010" s="358">
        <f t="shared" si="102"/>
        <v>0.46445497630343707</v>
      </c>
    </row>
    <row r="1011" spans="1:10" x14ac:dyDescent="0.2">
      <c r="A1011" s="359">
        <v>22</v>
      </c>
      <c r="B1011" s="356"/>
      <c r="C1011" s="355"/>
      <c r="D1011" s="355">
        <v>74286571.799999997</v>
      </c>
      <c r="E1011" s="358">
        <f t="shared" si="100"/>
        <v>1713.5999999940395</v>
      </c>
      <c r="F1011" s="358">
        <f t="shared" si="101"/>
        <v>1713.5999999940395</v>
      </c>
      <c r="G1011" s="355">
        <v>21783405</v>
      </c>
      <c r="H1011" s="355">
        <f t="shared" si="103"/>
        <v>848.39999999850988</v>
      </c>
      <c r="I1011" s="358">
        <f t="shared" si="104"/>
        <v>848.39999999850988</v>
      </c>
      <c r="J1011" s="358">
        <f t="shared" si="102"/>
        <v>0.49509803921653883</v>
      </c>
    </row>
    <row r="1012" spans="1:10" x14ac:dyDescent="0.2">
      <c r="A1012" s="355">
        <v>23</v>
      </c>
      <c r="B1012" s="356"/>
      <c r="C1012" s="355"/>
      <c r="D1012" s="355">
        <v>74288228.700000003</v>
      </c>
      <c r="E1012" s="358">
        <f t="shared" si="100"/>
        <v>1656.9000000059605</v>
      </c>
      <c r="F1012" s="358">
        <f t="shared" si="101"/>
        <v>1656.9000000059605</v>
      </c>
      <c r="G1012" s="355">
        <v>21784247.100000001</v>
      </c>
      <c r="H1012" s="355">
        <f t="shared" si="103"/>
        <v>842.10000000149012</v>
      </c>
      <c r="I1012" s="358">
        <f t="shared" si="104"/>
        <v>842.10000000149012</v>
      </c>
      <c r="J1012" s="358">
        <f t="shared" si="102"/>
        <v>0.50823827629818386</v>
      </c>
    </row>
    <row r="1013" spans="1:10" ht="13.5" thickBot="1" x14ac:dyDescent="0.25">
      <c r="A1013" s="360">
        <v>24</v>
      </c>
      <c r="B1013" s="361"/>
      <c r="C1013" s="362"/>
      <c r="D1013" s="362">
        <v>74289852</v>
      </c>
      <c r="E1013" s="364">
        <f t="shared" si="100"/>
        <v>1623.2999999970198</v>
      </c>
      <c r="F1013" s="364">
        <f t="shared" si="101"/>
        <v>1623.2999999970198</v>
      </c>
      <c r="G1013" s="362">
        <v>21785072.399999999</v>
      </c>
      <c r="H1013" s="362">
        <f t="shared" si="103"/>
        <v>825.29999999701977</v>
      </c>
      <c r="I1013" s="364">
        <f t="shared" si="104"/>
        <v>825.29999999701977</v>
      </c>
      <c r="J1013" s="364">
        <f t="shared" si="102"/>
        <v>0.50840879689431095</v>
      </c>
    </row>
    <row r="1014" spans="1:10" ht="13.5" thickBot="1" x14ac:dyDescent="0.25">
      <c r="A1014" s="227" t="s">
        <v>21</v>
      </c>
      <c r="B1014" s="227"/>
      <c r="C1014" s="227" t="s">
        <v>20</v>
      </c>
      <c r="D1014" s="227">
        <v>0</v>
      </c>
      <c r="E1014" s="228">
        <f>SUM(E990:E1013)</f>
        <v>41113.79999999702</v>
      </c>
      <c r="F1014" s="228">
        <f>SUM(F990:F1013)</f>
        <v>41113.79999999702</v>
      </c>
      <c r="G1014" s="227">
        <v>0</v>
      </c>
      <c r="H1014" s="227">
        <f>H1013+H1012+H1011+H1010+H1009+H1008+H1007+H1006+H1005+H1004+H1003+H1002+H1001+H1000+H999+H998+H997+H996+H995+H994+H993+H992+H991+H990</f>
        <v>17713.5</v>
      </c>
      <c r="I1014" s="228">
        <f>SUM(I990:I1013)</f>
        <v>17713.5</v>
      </c>
      <c r="J1014" s="228">
        <f>I1014/F1014</f>
        <v>0.43084073960571106</v>
      </c>
    </row>
    <row r="1015" spans="1:10" x14ac:dyDescent="0.2">
      <c r="A1015" s="229"/>
      <c r="B1015" s="229"/>
      <c r="C1015" s="229"/>
      <c r="D1015" s="229"/>
      <c r="E1015" s="230"/>
      <c r="F1015" s="230"/>
      <c r="G1015" s="229"/>
      <c r="H1015" s="229"/>
      <c r="I1015" s="230"/>
      <c r="J1015" s="230"/>
    </row>
    <row r="1016" spans="1:10" x14ac:dyDescent="0.2">
      <c r="A1016" s="421" t="s">
        <v>37</v>
      </c>
      <c r="B1016" s="421"/>
      <c r="C1016" s="421"/>
      <c r="D1016" s="421"/>
      <c r="E1016" s="351"/>
      <c r="F1016" s="350"/>
      <c r="G1016" s="431" t="s">
        <v>95</v>
      </c>
      <c r="H1016" s="431"/>
      <c r="I1016" s="431"/>
      <c r="J1016" s="431"/>
    </row>
    <row r="1017" spans="1:10" x14ac:dyDescent="0.2">
      <c r="A1017" s="391" t="s">
        <v>125</v>
      </c>
      <c r="B1017" s="391"/>
      <c r="C1017" s="391"/>
      <c r="D1017" s="391"/>
      <c r="E1017" s="392"/>
      <c r="F1017" s="350"/>
      <c r="G1017" s="430" t="s">
        <v>2</v>
      </c>
      <c r="H1017" s="430"/>
      <c r="I1017" s="430"/>
      <c r="J1017" s="430"/>
    </row>
    <row r="1018" spans="1:10" x14ac:dyDescent="0.2">
      <c r="A1018" s="429"/>
      <c r="B1018" s="429"/>
      <c r="C1018" s="429"/>
      <c r="D1018" s="429"/>
      <c r="E1018" s="350"/>
      <c r="F1018" s="350"/>
      <c r="G1018" s="431" t="s">
        <v>96</v>
      </c>
      <c r="H1018" s="431"/>
      <c r="I1018" s="431"/>
      <c r="J1018" s="431"/>
    </row>
    <row r="1019" spans="1:10" x14ac:dyDescent="0.2">
      <c r="A1019" s="429"/>
      <c r="B1019" s="429"/>
      <c r="C1019" s="429"/>
      <c r="D1019" s="429"/>
      <c r="E1019" s="350"/>
      <c r="F1019" s="350"/>
      <c r="G1019" s="430" t="s">
        <v>4</v>
      </c>
      <c r="H1019" s="430"/>
      <c r="I1019" s="430"/>
      <c r="J1019" s="430"/>
    </row>
    <row r="1020" spans="1:10" ht="30.75" customHeight="1" x14ac:dyDescent="0.2">
      <c r="A1020" s="429"/>
      <c r="B1020" s="429"/>
      <c r="C1020" s="429"/>
      <c r="D1020" s="429"/>
      <c r="E1020" s="350"/>
      <c r="F1020" s="350"/>
      <c r="G1020" s="431" t="s">
        <v>97</v>
      </c>
      <c r="H1020" s="431"/>
      <c r="I1020" s="431"/>
      <c r="J1020" s="431"/>
    </row>
    <row r="1021" spans="1:10" x14ac:dyDescent="0.2">
      <c r="A1021" s="429"/>
      <c r="B1021" s="429"/>
      <c r="C1021" s="429"/>
      <c r="D1021" s="429"/>
      <c r="E1021" s="350"/>
      <c r="F1021" s="350"/>
      <c r="G1021" s="430" t="s">
        <v>6</v>
      </c>
      <c r="H1021" s="430"/>
      <c r="I1021" s="430"/>
      <c r="J1021" s="430"/>
    </row>
    <row r="1022" spans="1:10" x14ac:dyDescent="0.2">
      <c r="A1022" s="404" t="s">
        <v>7</v>
      </c>
      <c r="B1022" s="425"/>
      <c r="C1022" s="425"/>
      <c r="D1022" s="425"/>
      <c r="E1022" s="425"/>
      <c r="F1022" s="425"/>
      <c r="G1022" s="425"/>
      <c r="H1022" s="425"/>
      <c r="I1022" s="425"/>
      <c r="J1022" s="425"/>
    </row>
    <row r="1023" spans="1:10" x14ac:dyDescent="0.2">
      <c r="A1023" s="404" t="s">
        <v>81</v>
      </c>
      <c r="B1023" s="404"/>
      <c r="C1023" s="404"/>
      <c r="D1023" s="404"/>
      <c r="E1023" s="404"/>
      <c r="F1023" s="404"/>
      <c r="G1023" s="404"/>
      <c r="H1023" s="404"/>
      <c r="I1023" s="404"/>
      <c r="J1023" s="404"/>
    </row>
    <row r="1024" spans="1:10" ht="13.5" thickBot="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 x14ac:dyDescent="0.2">
      <c r="A1025" s="405" t="s">
        <v>42</v>
      </c>
      <c r="B1025" s="408" t="s">
        <v>10</v>
      </c>
      <c r="C1025" s="409"/>
      <c r="D1025" s="412" t="s">
        <v>82</v>
      </c>
      <c r="E1025" s="408"/>
      <c r="F1025" s="409"/>
      <c r="G1025" s="412" t="s">
        <v>83</v>
      </c>
      <c r="H1025" s="408"/>
      <c r="I1025" s="409"/>
      <c r="J1025" s="426" t="s">
        <v>13</v>
      </c>
    </row>
    <row r="1026" spans="1:10" ht="13.5" thickBot="1" x14ac:dyDescent="0.25">
      <c r="A1026" s="406"/>
      <c r="B1026" s="410"/>
      <c r="C1026" s="411"/>
      <c r="D1026" s="416" t="s">
        <v>85</v>
      </c>
      <c r="E1026" s="417"/>
      <c r="F1026" s="418"/>
      <c r="G1026" s="416" t="s">
        <v>85</v>
      </c>
      <c r="H1026" s="417"/>
      <c r="I1026" s="418"/>
      <c r="J1026" s="427"/>
    </row>
    <row r="1027" spans="1:10" ht="26.25" thickBot="1" x14ac:dyDescent="0.25">
      <c r="A1027" s="407"/>
      <c r="B1027" s="17" t="s">
        <v>86</v>
      </c>
      <c r="C1027" s="17" t="s">
        <v>87</v>
      </c>
      <c r="D1027" s="16" t="s">
        <v>88</v>
      </c>
      <c r="E1027" s="16" t="s">
        <v>89</v>
      </c>
      <c r="F1027" s="16" t="s">
        <v>49</v>
      </c>
      <c r="G1027" s="16" t="s">
        <v>88</v>
      </c>
      <c r="H1027" s="16" t="s">
        <v>89</v>
      </c>
      <c r="I1027" s="16" t="s">
        <v>49</v>
      </c>
      <c r="J1027" s="428"/>
    </row>
    <row r="1028" spans="1:10" x14ac:dyDescent="0.2">
      <c r="A1028" s="231">
        <v>0</v>
      </c>
      <c r="B1028" s="367">
        <v>36</v>
      </c>
      <c r="C1028" s="231"/>
      <c r="D1028" s="368">
        <v>79601118.799999997</v>
      </c>
      <c r="E1028" s="340" t="s">
        <v>20</v>
      </c>
      <c r="F1028" s="340" t="s">
        <v>20</v>
      </c>
      <c r="G1028" s="368">
        <v>23958580.800000001</v>
      </c>
      <c r="H1028" s="340" t="s">
        <v>20</v>
      </c>
      <c r="I1028" s="340" t="s">
        <v>20</v>
      </c>
      <c r="J1028" s="340" t="s">
        <v>20</v>
      </c>
    </row>
    <row r="1029" spans="1:10" x14ac:dyDescent="0.2">
      <c r="A1029" s="232">
        <v>1</v>
      </c>
      <c r="B1029" s="369">
        <v>37</v>
      </c>
      <c r="C1029" s="232"/>
      <c r="D1029" s="232">
        <v>79601118.799999997</v>
      </c>
      <c r="E1029" s="232">
        <f t="shared" ref="E1029:E1052" si="105">D1029-D1028</f>
        <v>0</v>
      </c>
      <c r="F1029" s="341">
        <f t="shared" ref="F1029:F1052" si="106">E1029*1</f>
        <v>0</v>
      </c>
      <c r="G1029" s="232">
        <v>23958580.800000001</v>
      </c>
      <c r="H1029" s="232">
        <f t="shared" ref="H1029:H1052" si="107">G1029-G1028</f>
        <v>0</v>
      </c>
      <c r="I1029" s="341">
        <f>H1029*1</f>
        <v>0</v>
      </c>
      <c r="J1029" s="342" t="e">
        <f t="shared" ref="J1029:J1052" si="108">I1029/F1029</f>
        <v>#DIV/0!</v>
      </c>
    </row>
    <row r="1030" spans="1:10" x14ac:dyDescent="0.2">
      <c r="A1030" s="233">
        <v>2</v>
      </c>
      <c r="B1030" s="369">
        <v>37</v>
      </c>
      <c r="C1030" s="232"/>
      <c r="D1030" s="232">
        <v>79601118.799999997</v>
      </c>
      <c r="E1030" s="232">
        <f t="shared" si="105"/>
        <v>0</v>
      </c>
      <c r="F1030" s="341">
        <f t="shared" si="106"/>
        <v>0</v>
      </c>
      <c r="G1030" s="232">
        <v>23958580.800000001</v>
      </c>
      <c r="H1030" s="232">
        <f t="shared" si="107"/>
        <v>0</v>
      </c>
      <c r="I1030" s="341">
        <f t="shared" ref="I1030:I1052" si="109">H1030*1</f>
        <v>0</v>
      </c>
      <c r="J1030" s="342" t="e">
        <f t="shared" si="108"/>
        <v>#DIV/0!</v>
      </c>
    </row>
    <row r="1031" spans="1:10" x14ac:dyDescent="0.2">
      <c r="A1031" s="232">
        <v>3</v>
      </c>
      <c r="B1031" s="369">
        <v>37</v>
      </c>
      <c r="C1031" s="232"/>
      <c r="D1031" s="232">
        <v>79601118.799999997</v>
      </c>
      <c r="E1031" s="232">
        <f t="shared" si="105"/>
        <v>0</v>
      </c>
      <c r="F1031" s="341">
        <f t="shared" si="106"/>
        <v>0</v>
      </c>
      <c r="G1031" s="232">
        <v>23958580.800000001</v>
      </c>
      <c r="H1031" s="232">
        <f t="shared" si="107"/>
        <v>0</v>
      </c>
      <c r="I1031" s="341">
        <f t="shared" si="109"/>
        <v>0</v>
      </c>
      <c r="J1031" s="342" t="e">
        <f t="shared" si="108"/>
        <v>#DIV/0!</v>
      </c>
    </row>
    <row r="1032" spans="1:10" x14ac:dyDescent="0.2">
      <c r="A1032" s="233">
        <v>4</v>
      </c>
      <c r="B1032" s="369">
        <v>37</v>
      </c>
      <c r="C1032" s="233"/>
      <c r="D1032" s="232">
        <v>79601118.799999997</v>
      </c>
      <c r="E1032" s="232">
        <f t="shared" si="105"/>
        <v>0</v>
      </c>
      <c r="F1032" s="341">
        <f t="shared" si="106"/>
        <v>0</v>
      </c>
      <c r="G1032" s="232">
        <v>23958580.800000001</v>
      </c>
      <c r="H1032" s="232">
        <f t="shared" si="107"/>
        <v>0</v>
      </c>
      <c r="I1032" s="341">
        <f t="shared" si="109"/>
        <v>0</v>
      </c>
      <c r="J1032" s="342" t="e">
        <f t="shared" si="108"/>
        <v>#DIV/0!</v>
      </c>
    </row>
    <row r="1033" spans="1:10" x14ac:dyDescent="0.2">
      <c r="A1033" s="232">
        <v>5</v>
      </c>
      <c r="B1033" s="369">
        <v>37</v>
      </c>
      <c r="C1033" s="232"/>
      <c r="D1033" s="232">
        <v>79601118.799999997</v>
      </c>
      <c r="E1033" s="232">
        <f t="shared" si="105"/>
        <v>0</v>
      </c>
      <c r="F1033" s="341">
        <f t="shared" si="106"/>
        <v>0</v>
      </c>
      <c r="G1033" s="232">
        <v>23958580.800000001</v>
      </c>
      <c r="H1033" s="232">
        <f t="shared" si="107"/>
        <v>0</v>
      </c>
      <c r="I1033" s="341">
        <f t="shared" si="109"/>
        <v>0</v>
      </c>
      <c r="J1033" s="342" t="e">
        <f t="shared" si="108"/>
        <v>#DIV/0!</v>
      </c>
    </row>
    <row r="1034" spans="1:10" x14ac:dyDescent="0.2">
      <c r="A1034" s="233">
        <v>6</v>
      </c>
      <c r="B1034" s="369">
        <v>37</v>
      </c>
      <c r="C1034" s="232"/>
      <c r="D1034" s="232">
        <v>79601118.799999997</v>
      </c>
      <c r="E1034" s="232">
        <f t="shared" si="105"/>
        <v>0</v>
      </c>
      <c r="F1034" s="341">
        <f t="shared" si="106"/>
        <v>0</v>
      </c>
      <c r="G1034" s="232">
        <v>23958580.800000001</v>
      </c>
      <c r="H1034" s="232">
        <f t="shared" si="107"/>
        <v>0</v>
      </c>
      <c r="I1034" s="341">
        <f t="shared" si="109"/>
        <v>0</v>
      </c>
      <c r="J1034" s="342" t="e">
        <f t="shared" si="108"/>
        <v>#DIV/0!</v>
      </c>
    </row>
    <row r="1035" spans="1:10" x14ac:dyDescent="0.2">
      <c r="A1035" s="232">
        <v>7</v>
      </c>
      <c r="B1035" s="369">
        <v>37</v>
      </c>
      <c r="C1035" s="232"/>
      <c r="D1035" s="232">
        <v>79601118.799999997</v>
      </c>
      <c r="E1035" s="232">
        <f t="shared" si="105"/>
        <v>0</v>
      </c>
      <c r="F1035" s="341">
        <f t="shared" si="106"/>
        <v>0</v>
      </c>
      <c r="G1035" s="232">
        <v>23958580.800000001</v>
      </c>
      <c r="H1035" s="232">
        <f t="shared" si="107"/>
        <v>0</v>
      </c>
      <c r="I1035" s="341">
        <f t="shared" si="109"/>
        <v>0</v>
      </c>
      <c r="J1035" s="342" t="e">
        <f t="shared" si="108"/>
        <v>#DIV/0!</v>
      </c>
    </row>
    <row r="1036" spans="1:10" x14ac:dyDescent="0.2">
      <c r="A1036" s="233">
        <v>8</v>
      </c>
      <c r="B1036" s="369">
        <v>37</v>
      </c>
      <c r="C1036" s="233"/>
      <c r="D1036" s="232">
        <v>79601118.799999997</v>
      </c>
      <c r="E1036" s="232">
        <f t="shared" si="105"/>
        <v>0</v>
      </c>
      <c r="F1036" s="341">
        <f t="shared" si="106"/>
        <v>0</v>
      </c>
      <c r="G1036" s="232">
        <v>23958580.800000001</v>
      </c>
      <c r="H1036" s="232">
        <f t="shared" si="107"/>
        <v>0</v>
      </c>
      <c r="I1036" s="341">
        <f t="shared" si="109"/>
        <v>0</v>
      </c>
      <c r="J1036" s="342" t="e">
        <f t="shared" si="108"/>
        <v>#DIV/0!</v>
      </c>
    </row>
    <row r="1037" spans="1:10" x14ac:dyDescent="0.2">
      <c r="A1037" s="232">
        <v>9</v>
      </c>
      <c r="B1037" s="369">
        <v>37</v>
      </c>
      <c r="C1037" s="232"/>
      <c r="D1037" s="232">
        <v>79601118.799999997</v>
      </c>
      <c r="E1037" s="232">
        <f t="shared" si="105"/>
        <v>0</v>
      </c>
      <c r="F1037" s="341">
        <f t="shared" si="106"/>
        <v>0</v>
      </c>
      <c r="G1037" s="232">
        <v>23958580.800000001</v>
      </c>
      <c r="H1037" s="232">
        <f t="shared" si="107"/>
        <v>0</v>
      </c>
      <c r="I1037" s="341">
        <f t="shared" si="109"/>
        <v>0</v>
      </c>
      <c r="J1037" s="342" t="e">
        <f t="shared" si="108"/>
        <v>#DIV/0!</v>
      </c>
    </row>
    <row r="1038" spans="1:10" x14ac:dyDescent="0.2">
      <c r="A1038" s="233">
        <v>10</v>
      </c>
      <c r="B1038" s="369">
        <v>37</v>
      </c>
      <c r="C1038" s="232"/>
      <c r="D1038" s="232">
        <v>79601118.799999997</v>
      </c>
      <c r="E1038" s="232">
        <f t="shared" si="105"/>
        <v>0</v>
      </c>
      <c r="F1038" s="341">
        <f t="shared" si="106"/>
        <v>0</v>
      </c>
      <c r="G1038" s="232">
        <v>23958580.800000001</v>
      </c>
      <c r="H1038" s="232">
        <f t="shared" si="107"/>
        <v>0</v>
      </c>
      <c r="I1038" s="341">
        <f t="shared" si="109"/>
        <v>0</v>
      </c>
      <c r="J1038" s="342" t="e">
        <f t="shared" si="108"/>
        <v>#DIV/0!</v>
      </c>
    </row>
    <row r="1039" spans="1:10" x14ac:dyDescent="0.2">
      <c r="A1039" s="232">
        <v>11</v>
      </c>
      <c r="B1039" s="369">
        <v>37</v>
      </c>
      <c r="C1039" s="232"/>
      <c r="D1039" s="232">
        <v>79601118.799999997</v>
      </c>
      <c r="E1039" s="232">
        <f t="shared" si="105"/>
        <v>0</v>
      </c>
      <c r="F1039" s="341">
        <f t="shared" si="106"/>
        <v>0</v>
      </c>
      <c r="G1039" s="232">
        <v>23958580.800000001</v>
      </c>
      <c r="H1039" s="232">
        <f t="shared" si="107"/>
        <v>0</v>
      </c>
      <c r="I1039" s="341">
        <f t="shared" si="109"/>
        <v>0</v>
      </c>
      <c r="J1039" s="342" t="e">
        <f t="shared" si="108"/>
        <v>#DIV/0!</v>
      </c>
    </row>
    <row r="1040" spans="1:10" x14ac:dyDescent="0.2">
      <c r="A1040" s="233">
        <v>12</v>
      </c>
      <c r="B1040" s="369">
        <v>37</v>
      </c>
      <c r="C1040" s="233"/>
      <c r="D1040" s="232">
        <v>79601118.799999997</v>
      </c>
      <c r="E1040" s="232">
        <f t="shared" si="105"/>
        <v>0</v>
      </c>
      <c r="F1040" s="341">
        <f t="shared" si="106"/>
        <v>0</v>
      </c>
      <c r="G1040" s="232">
        <v>23958580.800000001</v>
      </c>
      <c r="H1040" s="232">
        <f t="shared" si="107"/>
        <v>0</v>
      </c>
      <c r="I1040" s="341">
        <f t="shared" si="109"/>
        <v>0</v>
      </c>
      <c r="J1040" s="342" t="e">
        <f t="shared" si="108"/>
        <v>#DIV/0!</v>
      </c>
    </row>
    <row r="1041" spans="1:10" x14ac:dyDescent="0.2">
      <c r="A1041" s="232">
        <v>13</v>
      </c>
      <c r="B1041" s="369">
        <v>37</v>
      </c>
      <c r="C1041" s="232"/>
      <c r="D1041" s="232">
        <v>79601118.799999997</v>
      </c>
      <c r="E1041" s="232">
        <f t="shared" si="105"/>
        <v>0</v>
      </c>
      <c r="F1041" s="341">
        <f t="shared" si="106"/>
        <v>0</v>
      </c>
      <c r="G1041" s="232">
        <v>23958580.800000001</v>
      </c>
      <c r="H1041" s="232">
        <f t="shared" si="107"/>
        <v>0</v>
      </c>
      <c r="I1041" s="341">
        <f t="shared" si="109"/>
        <v>0</v>
      </c>
      <c r="J1041" s="342" t="e">
        <f t="shared" si="108"/>
        <v>#DIV/0!</v>
      </c>
    </row>
    <row r="1042" spans="1:10" x14ac:dyDescent="0.2">
      <c r="A1042" s="233">
        <v>14</v>
      </c>
      <c r="B1042" s="369">
        <v>36</v>
      </c>
      <c r="C1042" s="232"/>
      <c r="D1042" s="232">
        <v>79601118.799999997</v>
      </c>
      <c r="E1042" s="232">
        <f t="shared" si="105"/>
        <v>0</v>
      </c>
      <c r="F1042" s="341">
        <f t="shared" si="106"/>
        <v>0</v>
      </c>
      <c r="G1042" s="232">
        <v>23958580.800000001</v>
      </c>
      <c r="H1042" s="232">
        <f t="shared" si="107"/>
        <v>0</v>
      </c>
      <c r="I1042" s="341">
        <f t="shared" si="109"/>
        <v>0</v>
      </c>
      <c r="J1042" s="342" t="e">
        <f t="shared" si="108"/>
        <v>#DIV/0!</v>
      </c>
    </row>
    <row r="1043" spans="1:10" x14ac:dyDescent="0.2">
      <c r="A1043" s="232">
        <v>15</v>
      </c>
      <c r="B1043" s="369">
        <v>36</v>
      </c>
      <c r="C1043" s="232"/>
      <c r="D1043" s="232">
        <v>79601118.799999997</v>
      </c>
      <c r="E1043" s="232">
        <f t="shared" si="105"/>
        <v>0</v>
      </c>
      <c r="F1043" s="341">
        <f t="shared" si="106"/>
        <v>0</v>
      </c>
      <c r="G1043" s="232">
        <v>23958580.800000001</v>
      </c>
      <c r="H1043" s="232">
        <f t="shared" si="107"/>
        <v>0</v>
      </c>
      <c r="I1043" s="341">
        <f t="shared" si="109"/>
        <v>0</v>
      </c>
      <c r="J1043" s="342" t="e">
        <f t="shared" si="108"/>
        <v>#DIV/0!</v>
      </c>
    </row>
    <row r="1044" spans="1:10" x14ac:dyDescent="0.2">
      <c r="A1044" s="233">
        <v>16</v>
      </c>
      <c r="B1044" s="369">
        <v>36</v>
      </c>
      <c r="C1044" s="233"/>
      <c r="D1044" s="232">
        <v>79601118.799999997</v>
      </c>
      <c r="E1044" s="232">
        <f t="shared" si="105"/>
        <v>0</v>
      </c>
      <c r="F1044" s="341">
        <f t="shared" si="106"/>
        <v>0</v>
      </c>
      <c r="G1044" s="232">
        <v>23958580.800000001</v>
      </c>
      <c r="H1044" s="232">
        <f t="shared" si="107"/>
        <v>0</v>
      </c>
      <c r="I1044" s="341">
        <f t="shared" si="109"/>
        <v>0</v>
      </c>
      <c r="J1044" s="342" t="e">
        <f t="shared" si="108"/>
        <v>#DIV/0!</v>
      </c>
    </row>
    <row r="1045" spans="1:10" x14ac:dyDescent="0.2">
      <c r="A1045" s="232">
        <v>17</v>
      </c>
      <c r="B1045" s="369">
        <v>36</v>
      </c>
      <c r="C1045" s="232"/>
      <c r="D1045" s="232">
        <v>79601118.799999997</v>
      </c>
      <c r="E1045" s="232">
        <f t="shared" si="105"/>
        <v>0</v>
      </c>
      <c r="F1045" s="341">
        <f t="shared" si="106"/>
        <v>0</v>
      </c>
      <c r="G1045" s="232">
        <v>23958580.800000001</v>
      </c>
      <c r="H1045" s="232">
        <f t="shared" si="107"/>
        <v>0</v>
      </c>
      <c r="I1045" s="341">
        <f t="shared" si="109"/>
        <v>0</v>
      </c>
      <c r="J1045" s="342" t="e">
        <f t="shared" si="108"/>
        <v>#DIV/0!</v>
      </c>
    </row>
    <row r="1046" spans="1:10" x14ac:dyDescent="0.2">
      <c r="A1046" s="233">
        <v>18</v>
      </c>
      <c r="B1046" s="369">
        <v>36</v>
      </c>
      <c r="C1046" s="232"/>
      <c r="D1046" s="232">
        <v>79601118.799999997</v>
      </c>
      <c r="E1046" s="232">
        <f t="shared" si="105"/>
        <v>0</v>
      </c>
      <c r="F1046" s="341">
        <f t="shared" si="106"/>
        <v>0</v>
      </c>
      <c r="G1046" s="232">
        <v>23958580.800000001</v>
      </c>
      <c r="H1046" s="232">
        <f t="shared" si="107"/>
        <v>0</v>
      </c>
      <c r="I1046" s="341">
        <f t="shared" si="109"/>
        <v>0</v>
      </c>
      <c r="J1046" s="342" t="e">
        <f t="shared" si="108"/>
        <v>#DIV/0!</v>
      </c>
    </row>
    <row r="1047" spans="1:10" x14ac:dyDescent="0.2">
      <c r="A1047" s="232">
        <v>19</v>
      </c>
      <c r="B1047" s="369">
        <v>36</v>
      </c>
      <c r="C1047" s="232"/>
      <c r="D1047" s="232">
        <v>79601118.799999997</v>
      </c>
      <c r="E1047" s="232">
        <f t="shared" si="105"/>
        <v>0</v>
      </c>
      <c r="F1047" s="341">
        <f t="shared" si="106"/>
        <v>0</v>
      </c>
      <c r="G1047" s="232">
        <v>23958580.800000001</v>
      </c>
      <c r="H1047" s="232">
        <f t="shared" si="107"/>
        <v>0</v>
      </c>
      <c r="I1047" s="341">
        <f t="shared" si="109"/>
        <v>0</v>
      </c>
      <c r="J1047" s="342" t="e">
        <f t="shared" si="108"/>
        <v>#DIV/0!</v>
      </c>
    </row>
    <row r="1048" spans="1:10" x14ac:dyDescent="0.2">
      <c r="A1048" s="233">
        <v>20</v>
      </c>
      <c r="B1048" s="369">
        <v>36</v>
      </c>
      <c r="C1048" s="233"/>
      <c r="D1048" s="232">
        <v>79601118.799999997</v>
      </c>
      <c r="E1048" s="232">
        <f t="shared" si="105"/>
        <v>0</v>
      </c>
      <c r="F1048" s="341">
        <f t="shared" si="106"/>
        <v>0</v>
      </c>
      <c r="G1048" s="232">
        <v>23958580.800000001</v>
      </c>
      <c r="H1048" s="232">
        <f t="shared" si="107"/>
        <v>0</v>
      </c>
      <c r="I1048" s="341">
        <f t="shared" si="109"/>
        <v>0</v>
      </c>
      <c r="J1048" s="342" t="e">
        <f t="shared" si="108"/>
        <v>#DIV/0!</v>
      </c>
    </row>
    <row r="1049" spans="1:10" x14ac:dyDescent="0.2">
      <c r="A1049" s="232">
        <v>21</v>
      </c>
      <c r="B1049" s="369">
        <v>36</v>
      </c>
      <c r="C1049" s="232"/>
      <c r="D1049" s="232">
        <v>79601118.799999997</v>
      </c>
      <c r="E1049" s="232">
        <f t="shared" si="105"/>
        <v>0</v>
      </c>
      <c r="F1049" s="341">
        <f t="shared" si="106"/>
        <v>0</v>
      </c>
      <c r="G1049" s="232">
        <v>23958580.800000001</v>
      </c>
      <c r="H1049" s="232">
        <f t="shared" si="107"/>
        <v>0</v>
      </c>
      <c r="I1049" s="341">
        <f t="shared" si="109"/>
        <v>0</v>
      </c>
      <c r="J1049" s="342" t="e">
        <f t="shared" si="108"/>
        <v>#DIV/0!</v>
      </c>
    </row>
    <row r="1050" spans="1:10" x14ac:dyDescent="0.2">
      <c r="A1050" s="233">
        <v>22</v>
      </c>
      <c r="B1050" s="369">
        <v>36</v>
      </c>
      <c r="C1050" s="232"/>
      <c r="D1050" s="232">
        <v>79601118.799999997</v>
      </c>
      <c r="E1050" s="232">
        <f t="shared" si="105"/>
        <v>0</v>
      </c>
      <c r="F1050" s="341">
        <f t="shared" si="106"/>
        <v>0</v>
      </c>
      <c r="G1050" s="232">
        <v>23958580.800000001</v>
      </c>
      <c r="H1050" s="232">
        <f t="shared" si="107"/>
        <v>0</v>
      </c>
      <c r="I1050" s="341">
        <f t="shared" si="109"/>
        <v>0</v>
      </c>
      <c r="J1050" s="342" t="e">
        <f t="shared" si="108"/>
        <v>#DIV/0!</v>
      </c>
    </row>
    <row r="1051" spans="1:10" x14ac:dyDescent="0.2">
      <c r="A1051" s="232">
        <v>23</v>
      </c>
      <c r="B1051" s="369">
        <v>36</v>
      </c>
      <c r="C1051" s="232"/>
      <c r="D1051" s="232">
        <v>79601118.799999997</v>
      </c>
      <c r="E1051" s="232">
        <f t="shared" si="105"/>
        <v>0</v>
      </c>
      <c r="F1051" s="341">
        <f t="shared" si="106"/>
        <v>0</v>
      </c>
      <c r="G1051" s="232">
        <v>23958580.800000001</v>
      </c>
      <c r="H1051" s="232">
        <f t="shared" si="107"/>
        <v>0</v>
      </c>
      <c r="I1051" s="341">
        <f t="shared" si="109"/>
        <v>0</v>
      </c>
      <c r="J1051" s="342" t="e">
        <f t="shared" si="108"/>
        <v>#DIV/0!</v>
      </c>
    </row>
    <row r="1052" spans="1:10" ht="13.5" thickBot="1" x14ac:dyDescent="0.25">
      <c r="A1052" s="234">
        <v>24</v>
      </c>
      <c r="B1052" s="370">
        <v>36</v>
      </c>
      <c r="C1052" s="235"/>
      <c r="D1052" s="235">
        <v>79601118.799999997</v>
      </c>
      <c r="E1052" s="235">
        <f t="shared" si="105"/>
        <v>0</v>
      </c>
      <c r="F1052" s="341">
        <f t="shared" si="106"/>
        <v>0</v>
      </c>
      <c r="G1052" s="235">
        <v>23958580.800000001</v>
      </c>
      <c r="H1052" s="235">
        <f t="shared" si="107"/>
        <v>0</v>
      </c>
      <c r="I1052" s="341">
        <f t="shared" si="109"/>
        <v>0</v>
      </c>
      <c r="J1052" s="343" t="e">
        <f t="shared" si="108"/>
        <v>#DIV/0!</v>
      </c>
    </row>
    <row r="1053" spans="1:10" ht="13.5" thickBot="1" x14ac:dyDescent="0.25">
      <c r="A1053" s="236" t="s">
        <v>21</v>
      </c>
      <c r="B1053" s="236"/>
      <c r="C1053" s="236" t="s">
        <v>20</v>
      </c>
      <c r="D1053" s="236">
        <v>0</v>
      </c>
      <c r="E1053" s="237">
        <f>SUM(E1029:E1052)</f>
        <v>0</v>
      </c>
      <c r="F1053" s="237">
        <f>SUM(F1029:F1052)</f>
        <v>0</v>
      </c>
      <c r="G1053" s="236">
        <v>0</v>
      </c>
      <c r="H1053" s="236">
        <f>G1052-G1028</f>
        <v>0</v>
      </c>
      <c r="I1053" s="237">
        <f>SUM(I1029:I1052)</f>
        <v>0</v>
      </c>
      <c r="J1053" s="237" t="e">
        <f>I1053/F1053</f>
        <v>#DIV/0!</v>
      </c>
    </row>
    <row r="1054" spans="1:10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1:10" x14ac:dyDescent="0.2">
      <c r="A1055" s="421" t="s">
        <v>37</v>
      </c>
      <c r="B1055" s="421"/>
      <c r="C1055" s="421"/>
      <c r="D1055" s="421"/>
      <c r="E1055" s="351"/>
      <c r="F1055" s="4"/>
      <c r="G1055" s="422" t="s">
        <v>98</v>
      </c>
      <c r="H1055" s="422"/>
      <c r="I1055" s="422"/>
      <c r="J1055" s="422"/>
    </row>
    <row r="1056" spans="1:10" x14ac:dyDescent="0.2">
      <c r="A1056" s="391" t="s">
        <v>125</v>
      </c>
      <c r="B1056" s="391"/>
      <c r="C1056" s="391"/>
      <c r="D1056" s="391"/>
      <c r="E1056" s="392"/>
      <c r="F1056" s="4"/>
      <c r="G1056" s="424" t="s">
        <v>2</v>
      </c>
      <c r="H1056" s="424"/>
      <c r="I1056" s="424"/>
      <c r="J1056" s="424"/>
    </row>
    <row r="1057" spans="1:10" x14ac:dyDescent="0.2">
      <c r="A1057" s="419"/>
      <c r="B1057" s="419"/>
      <c r="C1057" s="419"/>
      <c r="D1057" s="419"/>
      <c r="E1057" s="4"/>
      <c r="F1057" s="4"/>
      <c r="G1057" s="423" t="s">
        <v>99</v>
      </c>
      <c r="H1057" s="423"/>
      <c r="I1057" s="423"/>
      <c r="J1057" s="423"/>
    </row>
    <row r="1058" spans="1:10" x14ac:dyDescent="0.2">
      <c r="A1058" s="419"/>
      <c r="B1058" s="419"/>
      <c r="C1058" s="419"/>
      <c r="D1058" s="419"/>
      <c r="E1058" s="4"/>
      <c r="F1058" s="4"/>
      <c r="G1058" s="424" t="s">
        <v>4</v>
      </c>
      <c r="H1058" s="424"/>
      <c r="I1058" s="424"/>
      <c r="J1058" s="424"/>
    </row>
    <row r="1059" spans="1:10" x14ac:dyDescent="0.2">
      <c r="A1059" s="419"/>
      <c r="B1059" s="419"/>
      <c r="C1059" s="419"/>
      <c r="D1059" s="419"/>
      <c r="E1059" s="4"/>
      <c r="F1059" s="4"/>
      <c r="G1059" s="404" t="s">
        <v>100</v>
      </c>
      <c r="H1059" s="404"/>
      <c r="I1059" s="404"/>
      <c r="J1059" s="404"/>
    </row>
    <row r="1060" spans="1:10" x14ac:dyDescent="0.2">
      <c r="A1060" s="419"/>
      <c r="B1060" s="419"/>
      <c r="C1060" s="419"/>
      <c r="D1060" s="419"/>
      <c r="E1060" s="4"/>
      <c r="F1060" s="4"/>
      <c r="G1060" s="420" t="s">
        <v>6</v>
      </c>
      <c r="H1060" s="420"/>
      <c r="I1060" s="420"/>
      <c r="J1060" s="420"/>
    </row>
    <row r="1061" spans="1:10" x14ac:dyDescent="0.2">
      <c r="A1061" s="404" t="s">
        <v>7</v>
      </c>
      <c r="B1061" s="404"/>
      <c r="C1061" s="404"/>
      <c r="D1061" s="404"/>
      <c r="E1061" s="404"/>
      <c r="F1061" s="404"/>
      <c r="G1061" s="404"/>
      <c r="H1061" s="404"/>
      <c r="I1061" s="404"/>
      <c r="J1061" s="404"/>
    </row>
    <row r="1062" spans="1:10" x14ac:dyDescent="0.2">
      <c r="A1062" s="404" t="s">
        <v>81</v>
      </c>
      <c r="B1062" s="404"/>
      <c r="C1062" s="404"/>
      <c r="D1062" s="404"/>
      <c r="E1062" s="404"/>
      <c r="F1062" s="404"/>
      <c r="G1062" s="404"/>
      <c r="H1062" s="404"/>
      <c r="I1062" s="404"/>
      <c r="J1062" s="404"/>
    </row>
    <row r="1063" spans="1:10" ht="13.5" thickBot="1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1:10" x14ac:dyDescent="0.2">
      <c r="A1064" s="405" t="s">
        <v>42</v>
      </c>
      <c r="B1064" s="408" t="s">
        <v>10</v>
      </c>
      <c r="C1064" s="409"/>
      <c r="D1064" s="412" t="s">
        <v>82</v>
      </c>
      <c r="E1064" s="408"/>
      <c r="F1064" s="409"/>
      <c r="G1064" s="412" t="s">
        <v>83</v>
      </c>
      <c r="H1064" s="408"/>
      <c r="I1064" s="409"/>
      <c r="J1064" s="413" t="s">
        <v>13</v>
      </c>
    </row>
    <row r="1065" spans="1:10" ht="13.5" thickBot="1" x14ac:dyDescent="0.25">
      <c r="A1065" s="406"/>
      <c r="B1065" s="410"/>
      <c r="C1065" s="411"/>
      <c r="D1065" s="416" t="s">
        <v>85</v>
      </c>
      <c r="E1065" s="417"/>
      <c r="F1065" s="418"/>
      <c r="G1065" s="416" t="s">
        <v>85</v>
      </c>
      <c r="H1065" s="417"/>
      <c r="I1065" s="418"/>
      <c r="J1065" s="414"/>
    </row>
    <row r="1066" spans="1:10" ht="26.25" thickBot="1" x14ac:dyDescent="0.25">
      <c r="A1066" s="407"/>
      <c r="B1066" s="17" t="s">
        <v>86</v>
      </c>
      <c r="C1066" s="17" t="s">
        <v>87</v>
      </c>
      <c r="D1066" s="16" t="s">
        <v>88</v>
      </c>
      <c r="E1066" s="16" t="s">
        <v>89</v>
      </c>
      <c r="F1066" s="16" t="s">
        <v>49</v>
      </c>
      <c r="G1066" s="16" t="s">
        <v>88</v>
      </c>
      <c r="H1066" s="16" t="s">
        <v>89</v>
      </c>
      <c r="I1066" s="16" t="s">
        <v>49</v>
      </c>
      <c r="J1066" s="415"/>
    </row>
    <row r="1067" spans="1:10" x14ac:dyDescent="0.2">
      <c r="A1067" s="8">
        <v>0</v>
      </c>
      <c r="B1067" s="371"/>
      <c r="C1067" s="8"/>
      <c r="D1067" s="372">
        <v>14171190.6</v>
      </c>
      <c r="E1067" s="10" t="s">
        <v>20</v>
      </c>
      <c r="F1067" s="10" t="s">
        <v>20</v>
      </c>
      <c r="G1067" s="372">
        <v>791999.6</v>
      </c>
      <c r="H1067" s="10" t="s">
        <v>20</v>
      </c>
      <c r="I1067" s="10" t="s">
        <v>20</v>
      </c>
      <c r="J1067" s="10" t="s">
        <v>20</v>
      </c>
    </row>
    <row r="1068" spans="1:10" x14ac:dyDescent="0.2">
      <c r="A1068" s="13">
        <v>1</v>
      </c>
      <c r="B1068" s="373"/>
      <c r="C1068" s="13"/>
      <c r="D1068" s="13">
        <v>14171190.6</v>
      </c>
      <c r="E1068" s="13">
        <f t="shared" ref="E1068:E1091" si="110">D1068-D1067</f>
        <v>0</v>
      </c>
      <c r="F1068" s="344">
        <f t="shared" ref="F1068:F1091" si="111">E1068*1</f>
        <v>0</v>
      </c>
      <c r="G1068" s="13">
        <v>792022</v>
      </c>
      <c r="H1068" s="13">
        <f t="shared" ref="H1068:H1091" si="112">G1068-G1067</f>
        <v>22.400000000023283</v>
      </c>
      <c r="I1068" s="344">
        <f>H1068*1</f>
        <v>22.400000000023283</v>
      </c>
      <c r="J1068" s="32" t="e">
        <f t="shared" ref="J1068:J1091" si="113">I1068/F1068</f>
        <v>#DIV/0!</v>
      </c>
    </row>
    <row r="1069" spans="1:10" x14ac:dyDescent="0.2">
      <c r="A1069" s="12">
        <v>2</v>
      </c>
      <c r="B1069" s="373"/>
      <c r="C1069" s="13"/>
      <c r="D1069" s="13">
        <v>14171655.4</v>
      </c>
      <c r="E1069" s="13">
        <f t="shared" si="110"/>
        <v>464.80000000074506</v>
      </c>
      <c r="F1069" s="344">
        <f t="shared" si="111"/>
        <v>464.80000000074506</v>
      </c>
      <c r="G1069" s="13">
        <v>792051.4</v>
      </c>
      <c r="H1069" s="13">
        <f t="shared" si="112"/>
        <v>29.400000000023283</v>
      </c>
      <c r="I1069" s="344">
        <f t="shared" ref="I1069:I1091" si="114">H1069*1</f>
        <v>29.400000000023283</v>
      </c>
      <c r="J1069" s="32">
        <f t="shared" si="113"/>
        <v>6.3253012048141474E-2</v>
      </c>
    </row>
    <row r="1070" spans="1:10" x14ac:dyDescent="0.2">
      <c r="A1070" s="13">
        <v>3</v>
      </c>
      <c r="B1070" s="373"/>
      <c r="C1070" s="13"/>
      <c r="D1070" s="13">
        <v>14172191.6</v>
      </c>
      <c r="E1070" s="13">
        <f t="shared" si="110"/>
        <v>536.19999999925494</v>
      </c>
      <c r="F1070" s="344">
        <f t="shared" si="111"/>
        <v>536.19999999925494</v>
      </c>
      <c r="G1070" s="13">
        <v>792073.8</v>
      </c>
      <c r="H1070" s="13">
        <f t="shared" si="112"/>
        <v>22.400000000023283</v>
      </c>
      <c r="I1070" s="344">
        <f t="shared" si="114"/>
        <v>22.400000000023283</v>
      </c>
      <c r="J1070" s="32">
        <f t="shared" si="113"/>
        <v>4.177545691916152E-2</v>
      </c>
    </row>
    <row r="1071" spans="1:10" x14ac:dyDescent="0.2">
      <c r="A1071" s="12">
        <v>4</v>
      </c>
      <c r="B1071" s="373"/>
      <c r="C1071" s="12"/>
      <c r="D1071" s="13">
        <v>14172793.6</v>
      </c>
      <c r="E1071" s="13">
        <f t="shared" si="110"/>
        <v>602</v>
      </c>
      <c r="F1071" s="344">
        <f t="shared" si="111"/>
        <v>602</v>
      </c>
      <c r="G1071" s="13">
        <v>792111.6</v>
      </c>
      <c r="H1071" s="13">
        <f t="shared" si="112"/>
        <v>37.799999999930151</v>
      </c>
      <c r="I1071" s="344">
        <f t="shared" si="114"/>
        <v>37.799999999930151</v>
      </c>
      <c r="J1071" s="32">
        <f t="shared" si="113"/>
        <v>6.2790697674302579E-2</v>
      </c>
    </row>
    <row r="1072" spans="1:10" x14ac:dyDescent="0.2">
      <c r="A1072" s="13">
        <v>5</v>
      </c>
      <c r="B1072" s="373"/>
      <c r="C1072" s="13"/>
      <c r="D1072" s="13">
        <v>14173434.800000001</v>
      </c>
      <c r="E1072" s="13">
        <f t="shared" si="110"/>
        <v>641.20000000111759</v>
      </c>
      <c r="F1072" s="344">
        <f t="shared" si="111"/>
        <v>641.20000000111759</v>
      </c>
      <c r="G1072" s="13">
        <v>792111.6</v>
      </c>
      <c r="H1072" s="13">
        <f t="shared" si="112"/>
        <v>0</v>
      </c>
      <c r="I1072" s="344">
        <f t="shared" si="114"/>
        <v>0</v>
      </c>
      <c r="J1072" s="32">
        <f t="shared" si="113"/>
        <v>0</v>
      </c>
    </row>
    <row r="1073" spans="1:10" x14ac:dyDescent="0.2">
      <c r="A1073" s="12">
        <v>6</v>
      </c>
      <c r="B1073" s="373"/>
      <c r="C1073" s="13"/>
      <c r="D1073" s="13">
        <v>14174013</v>
      </c>
      <c r="E1073" s="13">
        <f t="shared" si="110"/>
        <v>578.19999999925494</v>
      </c>
      <c r="F1073" s="344">
        <f t="shared" si="111"/>
        <v>578.19999999925494</v>
      </c>
      <c r="G1073" s="13">
        <v>792167.6</v>
      </c>
      <c r="H1073" s="13">
        <f t="shared" si="112"/>
        <v>56</v>
      </c>
      <c r="I1073" s="344">
        <f t="shared" si="114"/>
        <v>56</v>
      </c>
      <c r="J1073" s="32">
        <f t="shared" si="113"/>
        <v>9.6852300242255551E-2</v>
      </c>
    </row>
    <row r="1074" spans="1:10" x14ac:dyDescent="0.2">
      <c r="A1074" s="13">
        <v>7</v>
      </c>
      <c r="B1074" s="373"/>
      <c r="C1074" s="13"/>
      <c r="D1074" s="13">
        <v>14174647.199999999</v>
      </c>
      <c r="E1074" s="13">
        <f t="shared" si="110"/>
        <v>634.19999999925494</v>
      </c>
      <c r="F1074" s="344">
        <f t="shared" si="111"/>
        <v>634.19999999925494</v>
      </c>
      <c r="G1074" s="13">
        <v>792185.8</v>
      </c>
      <c r="H1074" s="13">
        <f t="shared" si="112"/>
        <v>18.200000000069849</v>
      </c>
      <c r="I1074" s="344">
        <f t="shared" si="114"/>
        <v>18.200000000069849</v>
      </c>
      <c r="J1074" s="32">
        <f t="shared" si="113"/>
        <v>2.8697571744073211E-2</v>
      </c>
    </row>
    <row r="1075" spans="1:10" x14ac:dyDescent="0.2">
      <c r="A1075" s="12">
        <v>8</v>
      </c>
      <c r="B1075" s="373"/>
      <c r="C1075" s="12"/>
      <c r="D1075" s="13">
        <v>14175252</v>
      </c>
      <c r="E1075" s="13">
        <f t="shared" si="110"/>
        <v>604.80000000074506</v>
      </c>
      <c r="F1075" s="344">
        <f t="shared" si="111"/>
        <v>604.80000000074506</v>
      </c>
      <c r="G1075" s="13">
        <v>792185.8</v>
      </c>
      <c r="H1075" s="13">
        <f t="shared" si="112"/>
        <v>0</v>
      </c>
      <c r="I1075" s="344">
        <f t="shared" si="114"/>
        <v>0</v>
      </c>
      <c r="J1075" s="32">
        <f t="shared" si="113"/>
        <v>0</v>
      </c>
    </row>
    <row r="1076" spans="1:10" x14ac:dyDescent="0.2">
      <c r="A1076" s="13">
        <v>9</v>
      </c>
      <c r="B1076" s="373"/>
      <c r="C1076" s="13"/>
      <c r="D1076" s="13">
        <v>14175817.6</v>
      </c>
      <c r="E1076" s="13">
        <f t="shared" si="110"/>
        <v>565.59999999962747</v>
      </c>
      <c r="F1076" s="344">
        <f t="shared" si="111"/>
        <v>565.59999999962747</v>
      </c>
      <c r="G1076" s="13">
        <v>792185.8</v>
      </c>
      <c r="H1076" s="13">
        <f t="shared" si="112"/>
        <v>0</v>
      </c>
      <c r="I1076" s="344">
        <f t="shared" si="114"/>
        <v>0</v>
      </c>
      <c r="J1076" s="32">
        <f t="shared" si="113"/>
        <v>0</v>
      </c>
    </row>
    <row r="1077" spans="1:10" x14ac:dyDescent="0.2">
      <c r="A1077" s="12">
        <v>10</v>
      </c>
      <c r="B1077" s="373"/>
      <c r="C1077" s="13"/>
      <c r="D1077" s="13">
        <v>14176383.199999999</v>
      </c>
      <c r="E1077" s="13">
        <f t="shared" si="110"/>
        <v>565.59999999962747</v>
      </c>
      <c r="F1077" s="344">
        <f t="shared" si="111"/>
        <v>565.59999999962747</v>
      </c>
      <c r="G1077" s="13">
        <v>792185.8</v>
      </c>
      <c r="H1077" s="13">
        <f t="shared" si="112"/>
        <v>0</v>
      </c>
      <c r="I1077" s="344">
        <f t="shared" si="114"/>
        <v>0</v>
      </c>
      <c r="J1077" s="32">
        <f t="shared" si="113"/>
        <v>0</v>
      </c>
    </row>
    <row r="1078" spans="1:10" x14ac:dyDescent="0.2">
      <c r="A1078" s="13">
        <v>11</v>
      </c>
      <c r="B1078" s="373"/>
      <c r="C1078" s="13"/>
      <c r="D1078" s="13">
        <v>14176937.6</v>
      </c>
      <c r="E1078" s="13">
        <f t="shared" si="110"/>
        <v>554.40000000037253</v>
      </c>
      <c r="F1078" s="344">
        <f t="shared" si="111"/>
        <v>554.40000000037253</v>
      </c>
      <c r="G1078" s="13">
        <v>792272.6</v>
      </c>
      <c r="H1078" s="13">
        <f t="shared" si="112"/>
        <v>86.799999999930151</v>
      </c>
      <c r="I1078" s="344">
        <f t="shared" si="114"/>
        <v>86.799999999930151</v>
      </c>
      <c r="J1078" s="32">
        <f t="shared" si="113"/>
        <v>0.15656565656542537</v>
      </c>
    </row>
    <row r="1079" spans="1:10" x14ac:dyDescent="0.2">
      <c r="A1079" s="12">
        <v>12</v>
      </c>
      <c r="B1079" s="373"/>
      <c r="C1079" s="12"/>
      <c r="D1079" s="13">
        <v>14177553.6</v>
      </c>
      <c r="E1079" s="13">
        <f t="shared" si="110"/>
        <v>616</v>
      </c>
      <c r="F1079" s="344">
        <f t="shared" si="111"/>
        <v>616</v>
      </c>
      <c r="G1079" s="13">
        <v>792303.4</v>
      </c>
      <c r="H1079" s="13">
        <f t="shared" si="112"/>
        <v>30.800000000046566</v>
      </c>
      <c r="I1079" s="344">
        <f t="shared" si="114"/>
        <v>30.800000000046566</v>
      </c>
      <c r="J1079" s="32">
        <f t="shared" si="113"/>
        <v>5.0000000000075595E-2</v>
      </c>
    </row>
    <row r="1080" spans="1:10" x14ac:dyDescent="0.2">
      <c r="A1080" s="13">
        <v>13</v>
      </c>
      <c r="B1080" s="373"/>
      <c r="C1080" s="13"/>
      <c r="D1080" s="13">
        <v>14178164</v>
      </c>
      <c r="E1080" s="13">
        <f t="shared" si="110"/>
        <v>610.40000000037253</v>
      </c>
      <c r="F1080" s="344">
        <f t="shared" si="111"/>
        <v>610.40000000037253</v>
      </c>
      <c r="G1080" s="13">
        <v>792334.2</v>
      </c>
      <c r="H1080" s="13">
        <f t="shared" si="112"/>
        <v>30.799999999930151</v>
      </c>
      <c r="I1080" s="344">
        <f t="shared" si="114"/>
        <v>30.799999999930151</v>
      </c>
      <c r="J1080" s="32">
        <f t="shared" si="113"/>
        <v>5.0458715596185047E-2</v>
      </c>
    </row>
    <row r="1081" spans="1:10" x14ac:dyDescent="0.2">
      <c r="A1081" s="12">
        <v>14</v>
      </c>
      <c r="B1081" s="373"/>
      <c r="C1081" s="13"/>
      <c r="D1081" s="13">
        <v>14178789.800000001</v>
      </c>
      <c r="E1081" s="13">
        <f t="shared" si="110"/>
        <v>625.80000000074506</v>
      </c>
      <c r="F1081" s="344">
        <f t="shared" si="111"/>
        <v>625.80000000074506</v>
      </c>
      <c r="G1081" s="13">
        <v>792353.8</v>
      </c>
      <c r="H1081" s="13">
        <f t="shared" si="112"/>
        <v>19.600000000093132</v>
      </c>
      <c r="I1081" s="344">
        <f t="shared" si="114"/>
        <v>19.600000000093132</v>
      </c>
      <c r="J1081" s="32">
        <f t="shared" si="113"/>
        <v>3.1319910514652917E-2</v>
      </c>
    </row>
    <row r="1082" spans="1:10" x14ac:dyDescent="0.2">
      <c r="A1082" s="13">
        <v>15</v>
      </c>
      <c r="B1082" s="373"/>
      <c r="C1082" s="13"/>
      <c r="D1082" s="13">
        <v>14179415.6</v>
      </c>
      <c r="E1082" s="13">
        <f t="shared" si="110"/>
        <v>625.79999999888241</v>
      </c>
      <c r="F1082" s="344">
        <f t="shared" si="111"/>
        <v>625.79999999888241</v>
      </c>
      <c r="G1082" s="13">
        <v>792411.2</v>
      </c>
      <c r="H1082" s="13">
        <f t="shared" si="112"/>
        <v>57.399999999906868</v>
      </c>
      <c r="I1082" s="344">
        <f t="shared" si="114"/>
        <v>57.399999999906868</v>
      </c>
      <c r="J1082" s="32">
        <f t="shared" si="113"/>
        <v>9.1722595078314761E-2</v>
      </c>
    </row>
    <row r="1083" spans="1:10" x14ac:dyDescent="0.2">
      <c r="A1083" s="12">
        <v>16</v>
      </c>
      <c r="B1083" s="373"/>
      <c r="C1083" s="12"/>
      <c r="D1083" s="13">
        <v>14180108.6</v>
      </c>
      <c r="E1083" s="13">
        <f t="shared" si="110"/>
        <v>693</v>
      </c>
      <c r="F1083" s="344">
        <f t="shared" si="111"/>
        <v>693</v>
      </c>
      <c r="G1083" s="13">
        <v>792411.2</v>
      </c>
      <c r="H1083" s="13">
        <f t="shared" si="112"/>
        <v>0</v>
      </c>
      <c r="I1083" s="344">
        <f t="shared" si="114"/>
        <v>0</v>
      </c>
      <c r="J1083" s="32">
        <f t="shared" si="113"/>
        <v>0</v>
      </c>
    </row>
    <row r="1084" spans="1:10" x14ac:dyDescent="0.2">
      <c r="A1084" s="13">
        <v>17</v>
      </c>
      <c r="B1084" s="373"/>
      <c r="C1084" s="13"/>
      <c r="D1084" s="13">
        <v>14180721.800000001</v>
      </c>
      <c r="E1084" s="13">
        <f t="shared" si="110"/>
        <v>613.20000000111759</v>
      </c>
      <c r="F1084" s="344">
        <f t="shared" si="111"/>
        <v>613.20000000111759</v>
      </c>
      <c r="G1084" s="13">
        <v>792411.2</v>
      </c>
      <c r="H1084" s="13">
        <f t="shared" si="112"/>
        <v>0</v>
      </c>
      <c r="I1084" s="344">
        <f t="shared" si="114"/>
        <v>0</v>
      </c>
      <c r="J1084" s="32">
        <f t="shared" si="113"/>
        <v>0</v>
      </c>
    </row>
    <row r="1085" spans="1:10" x14ac:dyDescent="0.2">
      <c r="A1085" s="12">
        <v>18</v>
      </c>
      <c r="B1085" s="373"/>
      <c r="C1085" s="13"/>
      <c r="D1085" s="13">
        <v>14181323.800000001</v>
      </c>
      <c r="E1085" s="13">
        <f t="shared" si="110"/>
        <v>602</v>
      </c>
      <c r="F1085" s="344">
        <f t="shared" si="111"/>
        <v>602</v>
      </c>
      <c r="G1085" s="13">
        <v>792411.2</v>
      </c>
      <c r="H1085" s="13">
        <f t="shared" si="112"/>
        <v>0</v>
      </c>
      <c r="I1085" s="344">
        <f t="shared" si="114"/>
        <v>0</v>
      </c>
      <c r="J1085" s="32">
        <f t="shared" si="113"/>
        <v>0</v>
      </c>
    </row>
    <row r="1086" spans="1:10" x14ac:dyDescent="0.2">
      <c r="A1086" s="13">
        <v>19</v>
      </c>
      <c r="B1086" s="373"/>
      <c r="C1086" s="13"/>
      <c r="D1086" s="13">
        <v>14181890.800000001</v>
      </c>
      <c r="E1086" s="13">
        <f t="shared" si="110"/>
        <v>567</v>
      </c>
      <c r="F1086" s="344">
        <f t="shared" si="111"/>
        <v>567</v>
      </c>
      <c r="G1086" s="13">
        <v>792411.2</v>
      </c>
      <c r="H1086" s="13">
        <f t="shared" si="112"/>
        <v>0</v>
      </c>
      <c r="I1086" s="344">
        <f t="shared" si="114"/>
        <v>0</v>
      </c>
      <c r="J1086" s="32">
        <f t="shared" si="113"/>
        <v>0</v>
      </c>
    </row>
    <row r="1087" spans="1:10" x14ac:dyDescent="0.2">
      <c r="A1087" s="12">
        <v>20</v>
      </c>
      <c r="B1087" s="373"/>
      <c r="C1087" s="12"/>
      <c r="D1087" s="13">
        <v>14182365.4</v>
      </c>
      <c r="E1087" s="13">
        <f t="shared" si="110"/>
        <v>474.59999999962747</v>
      </c>
      <c r="F1087" s="344">
        <f t="shared" si="111"/>
        <v>474.59999999962747</v>
      </c>
      <c r="G1087" s="13">
        <v>792411.2</v>
      </c>
      <c r="H1087" s="13">
        <f t="shared" si="112"/>
        <v>0</v>
      </c>
      <c r="I1087" s="344">
        <f t="shared" si="114"/>
        <v>0</v>
      </c>
      <c r="J1087" s="32">
        <f t="shared" si="113"/>
        <v>0</v>
      </c>
    </row>
    <row r="1088" spans="1:10" x14ac:dyDescent="0.2">
      <c r="A1088" s="13">
        <v>21</v>
      </c>
      <c r="B1088" s="373"/>
      <c r="C1088" s="13"/>
      <c r="D1088" s="13">
        <v>14182758.800000001</v>
      </c>
      <c r="E1088" s="13">
        <f t="shared" si="110"/>
        <v>393.40000000037253</v>
      </c>
      <c r="F1088" s="344">
        <f t="shared" si="111"/>
        <v>393.40000000037253</v>
      </c>
      <c r="G1088" s="13">
        <v>792411.2</v>
      </c>
      <c r="H1088" s="13">
        <f t="shared" si="112"/>
        <v>0</v>
      </c>
      <c r="I1088" s="344">
        <f t="shared" si="114"/>
        <v>0</v>
      </c>
      <c r="J1088" s="32">
        <f t="shared" si="113"/>
        <v>0</v>
      </c>
    </row>
    <row r="1089" spans="1:10" x14ac:dyDescent="0.2">
      <c r="A1089" s="12">
        <v>22</v>
      </c>
      <c r="B1089" s="373"/>
      <c r="C1089" s="13"/>
      <c r="D1089" s="13">
        <v>14183152.199999999</v>
      </c>
      <c r="E1089" s="13">
        <f t="shared" si="110"/>
        <v>393.39999999850988</v>
      </c>
      <c r="F1089" s="344">
        <f t="shared" si="111"/>
        <v>393.39999999850988</v>
      </c>
      <c r="G1089" s="13">
        <v>792411.2</v>
      </c>
      <c r="H1089" s="13">
        <f t="shared" si="112"/>
        <v>0</v>
      </c>
      <c r="I1089" s="344">
        <f t="shared" si="114"/>
        <v>0</v>
      </c>
      <c r="J1089" s="32">
        <f t="shared" si="113"/>
        <v>0</v>
      </c>
    </row>
    <row r="1090" spans="1:10" x14ac:dyDescent="0.2">
      <c r="A1090" s="13">
        <v>23</v>
      </c>
      <c r="B1090" s="373"/>
      <c r="C1090" s="13"/>
      <c r="D1090" s="13">
        <v>14183519</v>
      </c>
      <c r="E1090" s="13">
        <f t="shared" si="110"/>
        <v>366.80000000074506</v>
      </c>
      <c r="F1090" s="344">
        <f t="shared" si="111"/>
        <v>366.80000000074506</v>
      </c>
      <c r="G1090" s="13">
        <v>792411.2</v>
      </c>
      <c r="H1090" s="13">
        <f t="shared" si="112"/>
        <v>0</v>
      </c>
      <c r="I1090" s="344">
        <f t="shared" si="114"/>
        <v>0</v>
      </c>
      <c r="J1090" s="32">
        <f t="shared" si="113"/>
        <v>0</v>
      </c>
    </row>
    <row r="1091" spans="1:10" ht="13.5" thickBot="1" x14ac:dyDescent="0.25">
      <c r="A1091" s="238">
        <v>24</v>
      </c>
      <c r="B1091" s="374"/>
      <c r="C1091" s="35"/>
      <c r="D1091" s="35">
        <v>14183871.800000001</v>
      </c>
      <c r="E1091" s="35">
        <f t="shared" si="110"/>
        <v>352.80000000074506</v>
      </c>
      <c r="F1091" s="344">
        <f t="shared" si="111"/>
        <v>352.80000000074506</v>
      </c>
      <c r="G1091" s="35">
        <v>792411.2</v>
      </c>
      <c r="H1091" s="35">
        <f t="shared" si="112"/>
        <v>0</v>
      </c>
      <c r="I1091" s="344">
        <f t="shared" si="114"/>
        <v>0</v>
      </c>
      <c r="J1091" s="36">
        <f t="shared" si="113"/>
        <v>0</v>
      </c>
    </row>
    <row r="1092" spans="1:10" ht="13.5" thickBot="1" x14ac:dyDescent="0.25">
      <c r="A1092" s="16" t="s">
        <v>21</v>
      </c>
      <c r="B1092" s="16"/>
      <c r="C1092" s="16" t="s">
        <v>20</v>
      </c>
      <c r="D1092" s="16">
        <v>0</v>
      </c>
      <c r="E1092" s="19">
        <f>SUM(E1068:E1091)</f>
        <v>12681.200000001118</v>
      </c>
      <c r="F1092" s="19">
        <f>SUM(F1068:F1091)</f>
        <v>12681.200000001118</v>
      </c>
      <c r="G1092" s="16">
        <v>0</v>
      </c>
      <c r="H1092" s="16">
        <f>G1091-G1067</f>
        <v>411.59999999997672</v>
      </c>
      <c r="I1092" s="16">
        <f>SUM(I1068:I1091)</f>
        <v>411.59999999997672</v>
      </c>
      <c r="J1092" s="19">
        <f>I1092/F1092</f>
        <v>3.2457496136007666E-2</v>
      </c>
    </row>
    <row r="1093" spans="1:10" x14ac:dyDescent="0.2">
      <c r="A1093" s="4"/>
      <c r="B1093" s="4"/>
      <c r="C1093" s="4"/>
      <c r="D1093" s="22"/>
      <c r="E1093" s="4"/>
      <c r="F1093" s="4"/>
      <c r="G1093" s="4"/>
      <c r="H1093" s="4"/>
      <c r="I1093" s="4"/>
      <c r="J1093" s="4"/>
    </row>
    <row r="1094" spans="1:10" x14ac:dyDescent="0.2">
      <c r="A1094" s="421" t="s">
        <v>37</v>
      </c>
      <c r="B1094" s="421"/>
      <c r="C1094" s="421"/>
      <c r="D1094" s="421"/>
      <c r="E1094" s="351"/>
      <c r="F1094" s="4"/>
      <c r="G1094" s="422" t="s">
        <v>98</v>
      </c>
      <c r="H1094" s="422"/>
      <c r="I1094" s="422"/>
      <c r="J1094" s="422"/>
    </row>
    <row r="1095" spans="1:10" x14ac:dyDescent="0.2">
      <c r="A1095" s="391" t="s">
        <v>125</v>
      </c>
      <c r="B1095" s="391"/>
      <c r="C1095" s="391"/>
      <c r="D1095" s="391"/>
      <c r="E1095" s="392"/>
      <c r="F1095" s="4"/>
      <c r="G1095" s="420" t="s">
        <v>2</v>
      </c>
      <c r="H1095" s="420"/>
      <c r="I1095" s="420"/>
      <c r="J1095" s="420"/>
    </row>
    <row r="1096" spans="1:10" x14ac:dyDescent="0.2">
      <c r="A1096" s="419"/>
      <c r="B1096" s="419"/>
      <c r="C1096" s="419"/>
      <c r="D1096" s="419"/>
      <c r="E1096" s="4"/>
      <c r="F1096" s="4"/>
      <c r="G1096" s="423" t="s">
        <v>101</v>
      </c>
      <c r="H1096" s="423"/>
      <c r="I1096" s="423"/>
      <c r="J1096" s="423"/>
    </row>
    <row r="1097" spans="1:10" x14ac:dyDescent="0.2">
      <c r="A1097" s="419"/>
      <c r="B1097" s="419"/>
      <c r="C1097" s="419"/>
      <c r="D1097" s="419"/>
      <c r="E1097" s="4"/>
      <c r="F1097" s="4"/>
      <c r="G1097" s="420" t="s">
        <v>4</v>
      </c>
      <c r="H1097" s="420"/>
      <c r="I1097" s="420"/>
      <c r="J1097" s="420"/>
    </row>
    <row r="1098" spans="1:10" x14ac:dyDescent="0.2">
      <c r="A1098" s="419"/>
      <c r="B1098" s="419"/>
      <c r="C1098" s="419"/>
      <c r="D1098" s="419"/>
      <c r="E1098" s="4"/>
      <c r="F1098" s="4"/>
      <c r="G1098" s="404" t="s">
        <v>102</v>
      </c>
      <c r="H1098" s="404"/>
      <c r="I1098" s="404"/>
      <c r="J1098" s="404"/>
    </row>
    <row r="1099" spans="1:10" x14ac:dyDescent="0.2">
      <c r="A1099" s="419"/>
      <c r="B1099" s="419"/>
      <c r="C1099" s="419"/>
      <c r="D1099" s="419"/>
      <c r="E1099" s="4"/>
      <c r="F1099" s="4"/>
      <c r="G1099" s="420" t="s">
        <v>6</v>
      </c>
      <c r="H1099" s="420"/>
      <c r="I1099" s="420"/>
      <c r="J1099" s="420"/>
    </row>
    <row r="1100" spans="1:10" x14ac:dyDescent="0.2">
      <c r="A1100" s="404" t="s">
        <v>7</v>
      </c>
      <c r="B1100" s="404"/>
      <c r="C1100" s="404"/>
      <c r="D1100" s="404"/>
      <c r="E1100" s="404"/>
      <c r="F1100" s="404"/>
      <c r="G1100" s="404"/>
      <c r="H1100" s="404"/>
      <c r="I1100" s="404"/>
      <c r="J1100" s="404"/>
    </row>
    <row r="1101" spans="1:10" x14ac:dyDescent="0.2">
      <c r="A1101" s="404" t="s">
        <v>81</v>
      </c>
      <c r="B1101" s="404"/>
      <c r="C1101" s="404"/>
      <c r="D1101" s="404"/>
      <c r="E1101" s="404"/>
      <c r="F1101" s="404"/>
      <c r="G1101" s="404"/>
      <c r="H1101" s="404"/>
      <c r="I1101" s="404"/>
      <c r="J1101" s="404"/>
    </row>
    <row r="1102" spans="1:10" ht="13.5" thickBot="1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</row>
    <row r="1103" spans="1:10" x14ac:dyDescent="0.2">
      <c r="A1103" s="405" t="s">
        <v>42</v>
      </c>
      <c r="B1103" s="408" t="s">
        <v>10</v>
      </c>
      <c r="C1103" s="409"/>
      <c r="D1103" s="412" t="s">
        <v>82</v>
      </c>
      <c r="E1103" s="408"/>
      <c r="F1103" s="409"/>
      <c r="G1103" s="412" t="s">
        <v>83</v>
      </c>
      <c r="H1103" s="408"/>
      <c r="I1103" s="409"/>
      <c r="J1103" s="413" t="s">
        <v>13</v>
      </c>
    </row>
    <row r="1104" spans="1:10" ht="13.5" thickBot="1" x14ac:dyDescent="0.25">
      <c r="A1104" s="406"/>
      <c r="B1104" s="410"/>
      <c r="C1104" s="411"/>
      <c r="D1104" s="416" t="s">
        <v>85</v>
      </c>
      <c r="E1104" s="417"/>
      <c r="F1104" s="418"/>
      <c r="G1104" s="416" t="s">
        <v>85</v>
      </c>
      <c r="H1104" s="417"/>
      <c r="I1104" s="418"/>
      <c r="J1104" s="414"/>
    </row>
    <row r="1105" spans="1:10" ht="26.25" thickBot="1" x14ac:dyDescent="0.25">
      <c r="A1105" s="407"/>
      <c r="B1105" s="17" t="s">
        <v>86</v>
      </c>
      <c r="C1105" s="17" t="s">
        <v>87</v>
      </c>
      <c r="D1105" s="16" t="s">
        <v>88</v>
      </c>
      <c r="E1105" s="16" t="s">
        <v>89</v>
      </c>
      <c r="F1105" s="16" t="s">
        <v>49</v>
      </c>
      <c r="G1105" s="16" t="s">
        <v>88</v>
      </c>
      <c r="H1105" s="16" t="s">
        <v>89</v>
      </c>
      <c r="I1105" s="16" t="s">
        <v>49</v>
      </c>
      <c r="J1105" s="415"/>
    </row>
    <row r="1106" spans="1:10" x14ac:dyDescent="0.2">
      <c r="A1106" s="8">
        <v>0</v>
      </c>
      <c r="B1106" s="371">
        <v>38</v>
      </c>
      <c r="C1106" s="8"/>
      <c r="D1106" s="372">
        <v>16773391.6</v>
      </c>
      <c r="E1106" s="10" t="s">
        <v>20</v>
      </c>
      <c r="F1106" s="10" t="s">
        <v>20</v>
      </c>
      <c r="G1106" s="372">
        <v>9412961.5999999996</v>
      </c>
      <c r="H1106" s="10" t="s">
        <v>20</v>
      </c>
      <c r="I1106" s="10" t="s">
        <v>20</v>
      </c>
      <c r="J1106" s="10" t="s">
        <v>20</v>
      </c>
    </row>
    <row r="1107" spans="1:10" x14ac:dyDescent="0.2">
      <c r="A1107" s="13">
        <v>1</v>
      </c>
      <c r="B1107" s="373">
        <v>38</v>
      </c>
      <c r="C1107" s="13"/>
      <c r="D1107" s="13">
        <v>16773391.6</v>
      </c>
      <c r="E1107" s="32">
        <f t="shared" ref="E1107:E1130" si="115">D1107-D1106</f>
        <v>0</v>
      </c>
      <c r="F1107" s="344">
        <f t="shared" ref="F1107:F1130" si="116">E1107*1</f>
        <v>0</v>
      </c>
      <c r="G1107" s="13">
        <v>9412961.5999999996</v>
      </c>
      <c r="H1107" s="13">
        <f t="shared" ref="H1107:H1130" si="117">G1107-G1106</f>
        <v>0</v>
      </c>
      <c r="I1107" s="344">
        <f>H1107*1</f>
        <v>0</v>
      </c>
      <c r="J1107" s="32" t="e">
        <f t="shared" ref="J1107:J1130" si="118">I1107/F1107</f>
        <v>#DIV/0!</v>
      </c>
    </row>
    <row r="1108" spans="1:10" x14ac:dyDescent="0.2">
      <c r="A1108" s="12">
        <v>2</v>
      </c>
      <c r="B1108" s="373">
        <v>38</v>
      </c>
      <c r="C1108" s="13"/>
      <c r="D1108" s="13">
        <v>16773433.6</v>
      </c>
      <c r="E1108" s="13">
        <f t="shared" si="115"/>
        <v>42</v>
      </c>
      <c r="F1108" s="344">
        <f t="shared" si="116"/>
        <v>42</v>
      </c>
      <c r="G1108" s="13">
        <v>9413006.4000000004</v>
      </c>
      <c r="H1108" s="13">
        <f t="shared" si="117"/>
        <v>44.800000000745058</v>
      </c>
      <c r="I1108" s="344">
        <f t="shared" ref="I1108:I1130" si="119">H1108*1</f>
        <v>44.800000000745058</v>
      </c>
      <c r="J1108" s="32">
        <f t="shared" si="118"/>
        <v>1.0666666666844062</v>
      </c>
    </row>
    <row r="1109" spans="1:10" x14ac:dyDescent="0.2">
      <c r="A1109" s="13">
        <v>3</v>
      </c>
      <c r="B1109" s="373">
        <v>38</v>
      </c>
      <c r="C1109" s="13"/>
      <c r="D1109" s="13">
        <v>16773478.4</v>
      </c>
      <c r="E1109" s="13">
        <f t="shared" si="115"/>
        <v>44.800000000745058</v>
      </c>
      <c r="F1109" s="344">
        <f t="shared" si="116"/>
        <v>44.800000000745058</v>
      </c>
      <c r="G1109" s="13">
        <v>9413051.1999999993</v>
      </c>
      <c r="H1109" s="13">
        <f t="shared" si="117"/>
        <v>44.799999998882413</v>
      </c>
      <c r="I1109" s="344">
        <f t="shared" si="119"/>
        <v>44.799999998882413</v>
      </c>
      <c r="J1109" s="32">
        <f t="shared" si="118"/>
        <v>0.99999999995842315</v>
      </c>
    </row>
    <row r="1110" spans="1:10" x14ac:dyDescent="0.2">
      <c r="A1110" s="12">
        <v>4</v>
      </c>
      <c r="B1110" s="373">
        <v>38</v>
      </c>
      <c r="C1110" s="12"/>
      <c r="D1110" s="13">
        <v>16773531.6</v>
      </c>
      <c r="E1110" s="13">
        <f t="shared" si="115"/>
        <v>53.199999999254942</v>
      </c>
      <c r="F1110" s="344">
        <f t="shared" si="116"/>
        <v>53.199999999254942</v>
      </c>
      <c r="G1110" s="13">
        <v>9413098.8000000007</v>
      </c>
      <c r="H1110" s="13">
        <f t="shared" si="117"/>
        <v>47.600000001490116</v>
      </c>
      <c r="I1110" s="344">
        <f t="shared" si="119"/>
        <v>47.600000001490116</v>
      </c>
      <c r="J1110" s="32">
        <f t="shared" si="118"/>
        <v>0.89473684214580351</v>
      </c>
    </row>
    <row r="1111" spans="1:10" x14ac:dyDescent="0.2">
      <c r="A1111" s="13">
        <v>5</v>
      </c>
      <c r="B1111" s="373">
        <v>38</v>
      </c>
      <c r="C1111" s="13"/>
      <c r="D1111" s="13">
        <v>16773593.199999999</v>
      </c>
      <c r="E1111" s="13">
        <f t="shared" si="115"/>
        <v>61.599999999627471</v>
      </c>
      <c r="F1111" s="344">
        <f t="shared" si="116"/>
        <v>61.599999999627471</v>
      </c>
      <c r="G1111" s="13">
        <v>9413146.4000000004</v>
      </c>
      <c r="H1111" s="13">
        <f t="shared" si="117"/>
        <v>47.599999999627471</v>
      </c>
      <c r="I1111" s="344">
        <f t="shared" si="119"/>
        <v>47.599999999627471</v>
      </c>
      <c r="J1111" s="32">
        <f t="shared" si="118"/>
        <v>0.77272727272589825</v>
      </c>
    </row>
    <row r="1112" spans="1:10" x14ac:dyDescent="0.2">
      <c r="A1112" s="12">
        <v>6</v>
      </c>
      <c r="B1112" s="373">
        <v>38</v>
      </c>
      <c r="C1112" s="13"/>
      <c r="D1112" s="13">
        <v>16773652</v>
      </c>
      <c r="E1112" s="13">
        <f t="shared" si="115"/>
        <v>58.800000000745058</v>
      </c>
      <c r="F1112" s="344">
        <f t="shared" si="116"/>
        <v>58.800000000745058</v>
      </c>
      <c r="G1112" s="13">
        <v>9413194</v>
      </c>
      <c r="H1112" s="13">
        <f t="shared" si="117"/>
        <v>47.599999999627471</v>
      </c>
      <c r="I1112" s="344">
        <f t="shared" si="119"/>
        <v>47.599999999627471</v>
      </c>
      <c r="J1112" s="32">
        <f t="shared" si="118"/>
        <v>0.80952380950721647</v>
      </c>
    </row>
    <row r="1113" spans="1:10" x14ac:dyDescent="0.2">
      <c r="A1113" s="13">
        <v>7</v>
      </c>
      <c r="B1113" s="373">
        <v>38</v>
      </c>
      <c r="C1113" s="13"/>
      <c r="D1113" s="13">
        <v>16773716.4</v>
      </c>
      <c r="E1113" s="13">
        <f t="shared" si="115"/>
        <v>64.400000000372529</v>
      </c>
      <c r="F1113" s="344">
        <f t="shared" si="116"/>
        <v>64.400000000372529</v>
      </c>
      <c r="G1113" s="13">
        <v>9413233.1999999993</v>
      </c>
      <c r="H1113" s="13">
        <f t="shared" si="117"/>
        <v>39.199999999254942</v>
      </c>
      <c r="I1113" s="344">
        <f t="shared" si="119"/>
        <v>39.199999999254942</v>
      </c>
      <c r="J1113" s="32">
        <f t="shared" si="118"/>
        <v>0.60869565215882271</v>
      </c>
    </row>
    <row r="1114" spans="1:10" x14ac:dyDescent="0.2">
      <c r="A1114" s="12">
        <v>8</v>
      </c>
      <c r="B1114" s="373">
        <v>38</v>
      </c>
      <c r="C1114" s="12"/>
      <c r="D1114" s="13">
        <v>16773786.4</v>
      </c>
      <c r="E1114" s="13">
        <f t="shared" si="115"/>
        <v>70</v>
      </c>
      <c r="F1114" s="344">
        <f t="shared" si="116"/>
        <v>70</v>
      </c>
      <c r="G1114" s="13">
        <v>9413278</v>
      </c>
      <c r="H1114" s="13">
        <f t="shared" si="117"/>
        <v>44.800000000745058</v>
      </c>
      <c r="I1114" s="344">
        <f t="shared" si="119"/>
        <v>44.800000000745058</v>
      </c>
      <c r="J1114" s="32">
        <f t="shared" si="118"/>
        <v>0.64000000001064372</v>
      </c>
    </row>
    <row r="1115" spans="1:10" x14ac:dyDescent="0.2">
      <c r="A1115" s="13">
        <v>9</v>
      </c>
      <c r="B1115" s="373">
        <v>38</v>
      </c>
      <c r="C1115" s="13"/>
      <c r="D1115" s="13">
        <v>16773853.6</v>
      </c>
      <c r="E1115" s="13">
        <f t="shared" si="115"/>
        <v>67.199999999254942</v>
      </c>
      <c r="F1115" s="344">
        <f t="shared" si="116"/>
        <v>67.199999999254942</v>
      </c>
      <c r="G1115" s="13">
        <v>9413320</v>
      </c>
      <c r="H1115" s="13">
        <f t="shared" si="117"/>
        <v>42</v>
      </c>
      <c r="I1115" s="344">
        <f t="shared" si="119"/>
        <v>42</v>
      </c>
      <c r="J1115" s="32">
        <f t="shared" si="118"/>
        <v>0.62500000000692946</v>
      </c>
    </row>
    <row r="1116" spans="1:10" x14ac:dyDescent="0.2">
      <c r="A1116" s="12">
        <v>10</v>
      </c>
      <c r="B1116" s="373">
        <v>37</v>
      </c>
      <c r="C1116" s="13"/>
      <c r="D1116" s="13">
        <v>16773918</v>
      </c>
      <c r="E1116" s="13">
        <f t="shared" si="115"/>
        <v>64.400000000372529</v>
      </c>
      <c r="F1116" s="344">
        <f t="shared" si="116"/>
        <v>64.400000000372529</v>
      </c>
      <c r="G1116" s="13">
        <v>9413356.4000000004</v>
      </c>
      <c r="H1116" s="13">
        <f t="shared" si="117"/>
        <v>36.400000000372529</v>
      </c>
      <c r="I1116" s="344">
        <f t="shared" si="119"/>
        <v>36.400000000372529</v>
      </c>
      <c r="J1116" s="32">
        <f t="shared" si="118"/>
        <v>0.56521739130686288</v>
      </c>
    </row>
    <row r="1117" spans="1:10" x14ac:dyDescent="0.2">
      <c r="A1117" s="13">
        <v>11</v>
      </c>
      <c r="B1117" s="373">
        <v>37</v>
      </c>
      <c r="C1117" s="13"/>
      <c r="D1117" s="13">
        <v>16773974</v>
      </c>
      <c r="E1117" s="13">
        <f t="shared" si="115"/>
        <v>56</v>
      </c>
      <c r="F1117" s="344">
        <f t="shared" si="116"/>
        <v>56</v>
      </c>
      <c r="G1117" s="13">
        <v>9413398.4000000004</v>
      </c>
      <c r="H1117" s="13">
        <f t="shared" si="117"/>
        <v>42</v>
      </c>
      <c r="I1117" s="344">
        <f t="shared" si="119"/>
        <v>42</v>
      </c>
      <c r="J1117" s="32">
        <f t="shared" si="118"/>
        <v>0.75</v>
      </c>
    </row>
    <row r="1118" spans="1:10" x14ac:dyDescent="0.2">
      <c r="A1118" s="12">
        <v>12</v>
      </c>
      <c r="B1118" s="373">
        <v>37</v>
      </c>
      <c r="C1118" s="12"/>
      <c r="D1118" s="13">
        <v>16774038.4</v>
      </c>
      <c r="E1118" s="13">
        <f t="shared" si="115"/>
        <v>64.400000000372529</v>
      </c>
      <c r="F1118" s="344">
        <f t="shared" si="116"/>
        <v>64.400000000372529</v>
      </c>
      <c r="G1118" s="13">
        <v>9413448.8000000007</v>
      </c>
      <c r="H1118" s="13">
        <f t="shared" si="117"/>
        <v>50.400000000372529</v>
      </c>
      <c r="I1118" s="344">
        <f t="shared" si="119"/>
        <v>50.400000000372529</v>
      </c>
      <c r="J1118" s="32">
        <f t="shared" si="118"/>
        <v>0.78260869565343139</v>
      </c>
    </row>
    <row r="1119" spans="1:10" x14ac:dyDescent="0.2">
      <c r="A1119" s="13">
        <v>13</v>
      </c>
      <c r="B1119" s="373">
        <v>37</v>
      </c>
      <c r="C1119" s="13"/>
      <c r="D1119" s="13">
        <v>16774097.199999999</v>
      </c>
      <c r="E1119" s="13">
        <f t="shared" si="115"/>
        <v>58.799999998882413</v>
      </c>
      <c r="F1119" s="344">
        <f t="shared" si="116"/>
        <v>58.799999998882413</v>
      </c>
      <c r="G1119" s="13">
        <v>9413490.8000000007</v>
      </c>
      <c r="H1119" s="13">
        <f t="shared" si="117"/>
        <v>42</v>
      </c>
      <c r="I1119" s="344">
        <f t="shared" si="119"/>
        <v>42</v>
      </c>
      <c r="J1119" s="32">
        <f t="shared" si="118"/>
        <v>0.71428571429929044</v>
      </c>
    </row>
    <row r="1120" spans="1:10" x14ac:dyDescent="0.2">
      <c r="A1120" s="12">
        <v>14</v>
      </c>
      <c r="B1120" s="373">
        <v>37</v>
      </c>
      <c r="C1120" s="13"/>
      <c r="D1120" s="13">
        <v>16774164.4</v>
      </c>
      <c r="E1120" s="13">
        <f t="shared" si="115"/>
        <v>67.200000001117587</v>
      </c>
      <c r="F1120" s="344">
        <f t="shared" si="116"/>
        <v>67.200000001117587</v>
      </c>
      <c r="G1120" s="13">
        <v>9413530</v>
      </c>
      <c r="H1120" s="13">
        <f t="shared" si="117"/>
        <v>39.199999999254942</v>
      </c>
      <c r="I1120" s="344">
        <f t="shared" si="119"/>
        <v>39.199999999254942</v>
      </c>
      <c r="J1120" s="32">
        <f t="shared" si="118"/>
        <v>0.58333333331254489</v>
      </c>
    </row>
    <row r="1121" spans="1:10" x14ac:dyDescent="0.2">
      <c r="A1121" s="13">
        <v>15</v>
      </c>
      <c r="B1121" s="373">
        <v>37</v>
      </c>
      <c r="C1121" s="13"/>
      <c r="D1121" s="13">
        <v>16774214.800000001</v>
      </c>
      <c r="E1121" s="13">
        <f t="shared" si="115"/>
        <v>50.400000000372529</v>
      </c>
      <c r="F1121" s="344">
        <f t="shared" si="116"/>
        <v>50.400000000372529</v>
      </c>
      <c r="G1121" s="13">
        <v>9413569.1999999993</v>
      </c>
      <c r="H1121" s="13">
        <f t="shared" si="117"/>
        <v>39.199999999254942</v>
      </c>
      <c r="I1121" s="344">
        <f t="shared" si="119"/>
        <v>39.199999999254942</v>
      </c>
      <c r="J1121" s="32">
        <f t="shared" si="118"/>
        <v>0.77777777775724599</v>
      </c>
    </row>
    <row r="1122" spans="1:10" x14ac:dyDescent="0.2">
      <c r="A1122" s="12">
        <v>16</v>
      </c>
      <c r="B1122" s="373">
        <v>37</v>
      </c>
      <c r="C1122" s="12"/>
      <c r="D1122" s="13">
        <v>16774262.4</v>
      </c>
      <c r="E1122" s="13">
        <f t="shared" si="115"/>
        <v>47.599999999627471</v>
      </c>
      <c r="F1122" s="344">
        <f t="shared" si="116"/>
        <v>47.599999999627471</v>
      </c>
      <c r="G1122" s="13">
        <v>9413611.1999999993</v>
      </c>
      <c r="H1122" s="13">
        <f t="shared" si="117"/>
        <v>42</v>
      </c>
      <c r="I1122" s="344">
        <f t="shared" si="119"/>
        <v>42</v>
      </c>
      <c r="J1122" s="32">
        <f t="shared" si="118"/>
        <v>0.88235294118337615</v>
      </c>
    </row>
    <row r="1123" spans="1:10" x14ac:dyDescent="0.2">
      <c r="A1123" s="13">
        <v>17</v>
      </c>
      <c r="B1123" s="373">
        <v>37</v>
      </c>
      <c r="C1123" s="13"/>
      <c r="D1123" s="13">
        <v>16774307.199999999</v>
      </c>
      <c r="E1123" s="13">
        <f t="shared" si="115"/>
        <v>44.799999998882413</v>
      </c>
      <c r="F1123" s="344">
        <f t="shared" si="116"/>
        <v>44.799999998882413</v>
      </c>
      <c r="G1123" s="13">
        <v>9413650.4000000004</v>
      </c>
      <c r="H1123" s="13">
        <f t="shared" si="117"/>
        <v>39.200000001117587</v>
      </c>
      <c r="I1123" s="344">
        <f t="shared" si="119"/>
        <v>39.200000001117587</v>
      </c>
      <c r="J1123" s="32">
        <f t="shared" si="118"/>
        <v>0.87500000004677403</v>
      </c>
    </row>
    <row r="1124" spans="1:10" x14ac:dyDescent="0.2">
      <c r="A1124" s="12">
        <v>18</v>
      </c>
      <c r="B1124" s="373">
        <v>37</v>
      </c>
      <c r="C1124" s="13"/>
      <c r="D1124" s="13">
        <v>16774352</v>
      </c>
      <c r="E1124" s="13">
        <f t="shared" si="115"/>
        <v>44.800000000745058</v>
      </c>
      <c r="F1124" s="344">
        <f t="shared" si="116"/>
        <v>44.800000000745058</v>
      </c>
      <c r="G1124" s="13">
        <v>9413689.5999999996</v>
      </c>
      <c r="H1124" s="13">
        <f t="shared" si="117"/>
        <v>39.199999999254942</v>
      </c>
      <c r="I1124" s="344">
        <f t="shared" si="119"/>
        <v>39.199999999254942</v>
      </c>
      <c r="J1124" s="32">
        <f t="shared" si="118"/>
        <v>0.87499999996881728</v>
      </c>
    </row>
    <row r="1125" spans="1:10" x14ac:dyDescent="0.2">
      <c r="A1125" s="13">
        <v>19</v>
      </c>
      <c r="B1125" s="373">
        <v>37</v>
      </c>
      <c r="C1125" s="13"/>
      <c r="D1125" s="13">
        <v>16774399.6</v>
      </c>
      <c r="E1125" s="13">
        <f t="shared" si="115"/>
        <v>47.599999999627471</v>
      </c>
      <c r="F1125" s="344">
        <f t="shared" si="116"/>
        <v>47.599999999627471</v>
      </c>
      <c r="G1125" s="13">
        <v>9413726</v>
      </c>
      <c r="H1125" s="13">
        <f t="shared" si="117"/>
        <v>36.400000000372529</v>
      </c>
      <c r="I1125" s="344">
        <f t="shared" si="119"/>
        <v>36.400000000372529</v>
      </c>
      <c r="J1125" s="32">
        <f t="shared" si="118"/>
        <v>0.76470588236675219</v>
      </c>
    </row>
    <row r="1126" spans="1:10" x14ac:dyDescent="0.2">
      <c r="A1126" s="12">
        <v>20</v>
      </c>
      <c r="B1126" s="373">
        <v>37</v>
      </c>
      <c r="C1126" s="12"/>
      <c r="D1126" s="13">
        <v>16774444.4</v>
      </c>
      <c r="E1126" s="13">
        <f t="shared" si="115"/>
        <v>44.800000000745058</v>
      </c>
      <c r="F1126" s="344">
        <f t="shared" si="116"/>
        <v>44.800000000745058</v>
      </c>
      <c r="G1126" s="13">
        <v>9413765.1999999993</v>
      </c>
      <c r="H1126" s="13">
        <f t="shared" si="117"/>
        <v>39.199999999254942</v>
      </c>
      <c r="I1126" s="344">
        <f t="shared" si="119"/>
        <v>39.199999999254942</v>
      </c>
      <c r="J1126" s="32">
        <f t="shared" si="118"/>
        <v>0.87499999996881728</v>
      </c>
    </row>
    <row r="1127" spans="1:10" x14ac:dyDescent="0.2">
      <c r="A1127" s="13">
        <v>21</v>
      </c>
      <c r="B1127" s="373">
        <v>37</v>
      </c>
      <c r="C1127" s="13"/>
      <c r="D1127" s="13">
        <v>16774489.199999999</v>
      </c>
      <c r="E1127" s="13">
        <f t="shared" si="115"/>
        <v>44.799999998882413</v>
      </c>
      <c r="F1127" s="344">
        <f t="shared" si="116"/>
        <v>44.799999998882413</v>
      </c>
      <c r="G1127" s="13">
        <v>9413807.1999999993</v>
      </c>
      <c r="H1127" s="13">
        <f t="shared" si="117"/>
        <v>42</v>
      </c>
      <c r="I1127" s="344">
        <f t="shared" si="119"/>
        <v>42</v>
      </c>
      <c r="J1127" s="32">
        <f t="shared" si="118"/>
        <v>0.93750000002338696</v>
      </c>
    </row>
    <row r="1128" spans="1:10" x14ac:dyDescent="0.2">
      <c r="A1128" s="12">
        <v>22</v>
      </c>
      <c r="B1128" s="373">
        <v>37</v>
      </c>
      <c r="C1128" s="13"/>
      <c r="D1128" s="13">
        <v>16774534</v>
      </c>
      <c r="E1128" s="13">
        <f t="shared" si="115"/>
        <v>44.800000000745058</v>
      </c>
      <c r="F1128" s="344">
        <f t="shared" si="116"/>
        <v>44.800000000745058</v>
      </c>
      <c r="G1128" s="13">
        <v>9413852</v>
      </c>
      <c r="H1128" s="13">
        <f t="shared" si="117"/>
        <v>44.800000000745058</v>
      </c>
      <c r="I1128" s="344">
        <f t="shared" si="119"/>
        <v>44.800000000745058</v>
      </c>
      <c r="J1128" s="32">
        <f t="shared" si="118"/>
        <v>1</v>
      </c>
    </row>
    <row r="1129" spans="1:10" x14ac:dyDescent="0.2">
      <c r="A1129" s="13">
        <v>23</v>
      </c>
      <c r="B1129" s="373">
        <v>37</v>
      </c>
      <c r="C1129" s="13"/>
      <c r="D1129" s="13">
        <v>16774578.800000001</v>
      </c>
      <c r="E1129" s="13">
        <f t="shared" si="115"/>
        <v>44.800000000745058</v>
      </c>
      <c r="F1129" s="344">
        <f t="shared" si="116"/>
        <v>44.800000000745058</v>
      </c>
      <c r="G1129" s="13">
        <v>9413894</v>
      </c>
      <c r="H1129" s="13">
        <f t="shared" si="117"/>
        <v>42</v>
      </c>
      <c r="I1129" s="344">
        <f t="shared" si="119"/>
        <v>42</v>
      </c>
      <c r="J1129" s="32">
        <f t="shared" si="118"/>
        <v>0.93749999998440869</v>
      </c>
    </row>
    <row r="1130" spans="1:10" ht="13.5" thickBot="1" x14ac:dyDescent="0.25">
      <c r="A1130" s="238">
        <v>24</v>
      </c>
      <c r="B1130" s="374">
        <v>37</v>
      </c>
      <c r="C1130" s="35"/>
      <c r="D1130" s="35">
        <v>16774620.800000001</v>
      </c>
      <c r="E1130" s="35">
        <f t="shared" si="115"/>
        <v>42</v>
      </c>
      <c r="F1130" s="344">
        <f t="shared" si="116"/>
        <v>42</v>
      </c>
      <c r="G1130" s="35">
        <v>9413936</v>
      </c>
      <c r="H1130" s="35">
        <f t="shared" si="117"/>
        <v>42</v>
      </c>
      <c r="I1130" s="344">
        <f t="shared" si="119"/>
        <v>42</v>
      </c>
      <c r="J1130" s="36">
        <f t="shared" si="118"/>
        <v>1</v>
      </c>
    </row>
    <row r="1131" spans="1:10" ht="13.5" thickBot="1" x14ac:dyDescent="0.25">
      <c r="A1131" s="16" t="s">
        <v>21</v>
      </c>
      <c r="B1131" s="16"/>
      <c r="C1131" s="16" t="s">
        <v>20</v>
      </c>
      <c r="D1131" s="16">
        <v>0</v>
      </c>
      <c r="E1131" s="19">
        <f>SUM(E1107:E1130)</f>
        <v>1229.2000000011176</v>
      </c>
      <c r="F1131" s="19">
        <f>SUM(F1107:F1130)</f>
        <v>1229.2000000011176</v>
      </c>
      <c r="G1131" s="16">
        <v>0</v>
      </c>
      <c r="H1131" s="16">
        <f>G1130-G1106</f>
        <v>974.40000000037253</v>
      </c>
      <c r="I1131" s="19">
        <f>SUM(I1107:I1130)</f>
        <v>974.40000000037253</v>
      </c>
      <c r="J1131" s="19">
        <f>I1131/F1131</f>
        <v>0.792710706149924</v>
      </c>
    </row>
    <row r="1132" spans="1:10" x14ac:dyDescent="0.2">
      <c r="A1132" s="4"/>
      <c r="B1132" s="4"/>
      <c r="C1132" s="4"/>
      <c r="D1132" s="22"/>
      <c r="E1132" s="4"/>
      <c r="F1132" s="4"/>
      <c r="G1132" s="4"/>
      <c r="H1132" s="4"/>
      <c r="I1132" s="4"/>
      <c r="J1132" s="4"/>
    </row>
    <row r="1133" spans="1:10" x14ac:dyDescent="0.2">
      <c r="A1133" s="421" t="s">
        <v>37</v>
      </c>
      <c r="B1133" s="421"/>
      <c r="C1133" s="421"/>
      <c r="D1133" s="421"/>
      <c r="E1133" s="351"/>
      <c r="F1133" s="4"/>
      <c r="G1133" s="422" t="s">
        <v>98</v>
      </c>
      <c r="H1133" s="422"/>
      <c r="I1133" s="422"/>
      <c r="J1133" s="422"/>
    </row>
    <row r="1134" spans="1:10" x14ac:dyDescent="0.2">
      <c r="A1134" s="391" t="s">
        <v>125</v>
      </c>
      <c r="B1134" s="391"/>
      <c r="C1134" s="391"/>
      <c r="D1134" s="391"/>
      <c r="E1134" s="392"/>
      <c r="F1134" s="4"/>
      <c r="G1134" s="420" t="s">
        <v>2</v>
      </c>
      <c r="H1134" s="420"/>
      <c r="I1134" s="420"/>
      <c r="J1134" s="420"/>
    </row>
    <row r="1135" spans="1:10" x14ac:dyDescent="0.2">
      <c r="A1135" s="419"/>
      <c r="B1135" s="419"/>
      <c r="C1135" s="419"/>
      <c r="D1135" s="419"/>
      <c r="E1135" s="4"/>
      <c r="F1135" s="4"/>
      <c r="G1135" s="423" t="s">
        <v>103</v>
      </c>
      <c r="H1135" s="423"/>
      <c r="I1135" s="423"/>
      <c r="J1135" s="423"/>
    </row>
    <row r="1136" spans="1:10" x14ac:dyDescent="0.2">
      <c r="A1136" s="419"/>
      <c r="B1136" s="419"/>
      <c r="C1136" s="419"/>
      <c r="D1136" s="419"/>
      <c r="E1136" s="4"/>
      <c r="F1136" s="4"/>
      <c r="G1136" s="420" t="s">
        <v>4</v>
      </c>
      <c r="H1136" s="420"/>
      <c r="I1136" s="420"/>
      <c r="J1136" s="420"/>
    </row>
    <row r="1137" spans="1:10" x14ac:dyDescent="0.2">
      <c r="A1137" s="419"/>
      <c r="B1137" s="419"/>
      <c r="C1137" s="419"/>
      <c r="D1137" s="419"/>
      <c r="E1137" s="4"/>
      <c r="F1137" s="4"/>
      <c r="G1137" s="404" t="s">
        <v>102</v>
      </c>
      <c r="H1137" s="404"/>
      <c r="I1137" s="404"/>
      <c r="J1137" s="404"/>
    </row>
    <row r="1138" spans="1:10" x14ac:dyDescent="0.2">
      <c r="A1138" s="419"/>
      <c r="B1138" s="419"/>
      <c r="C1138" s="419"/>
      <c r="D1138" s="419"/>
      <c r="E1138" s="4"/>
      <c r="F1138" s="4"/>
      <c r="G1138" s="420" t="s">
        <v>6</v>
      </c>
      <c r="H1138" s="420"/>
      <c r="I1138" s="420"/>
      <c r="J1138" s="420"/>
    </row>
    <row r="1139" spans="1:10" x14ac:dyDescent="0.2">
      <c r="A1139" s="4"/>
      <c r="B1139" s="4"/>
      <c r="C1139" s="4"/>
      <c r="D1139" s="4"/>
      <c r="E1139" s="4"/>
      <c r="F1139" s="4"/>
      <c r="G1139" s="375"/>
      <c r="H1139" s="375"/>
      <c r="I1139" s="375"/>
      <c r="J1139" s="375"/>
    </row>
    <row r="1140" spans="1:10" x14ac:dyDescent="0.2">
      <c r="A1140" s="404" t="s">
        <v>7</v>
      </c>
      <c r="B1140" s="404"/>
      <c r="C1140" s="404"/>
      <c r="D1140" s="404"/>
      <c r="E1140" s="404"/>
      <c r="F1140" s="404"/>
      <c r="G1140" s="404"/>
      <c r="H1140" s="404"/>
      <c r="I1140" s="404"/>
      <c r="J1140" s="404"/>
    </row>
    <row r="1141" spans="1:10" x14ac:dyDescent="0.2">
      <c r="A1141" s="404" t="s">
        <v>104</v>
      </c>
      <c r="B1141" s="404"/>
      <c r="C1141" s="404"/>
      <c r="D1141" s="404"/>
      <c r="E1141" s="404"/>
      <c r="F1141" s="404"/>
      <c r="G1141" s="404"/>
      <c r="H1141" s="404"/>
      <c r="I1141" s="404"/>
      <c r="J1141" s="404"/>
    </row>
    <row r="1142" spans="1:10" ht="13.5" thickBot="1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</row>
    <row r="1143" spans="1:10" x14ac:dyDescent="0.2">
      <c r="A1143" s="405" t="s">
        <v>42</v>
      </c>
      <c r="B1143" s="408" t="s">
        <v>10</v>
      </c>
      <c r="C1143" s="409"/>
      <c r="D1143" s="412" t="s">
        <v>82</v>
      </c>
      <c r="E1143" s="408"/>
      <c r="F1143" s="409"/>
      <c r="G1143" s="412" t="s">
        <v>83</v>
      </c>
      <c r="H1143" s="408"/>
      <c r="I1143" s="409"/>
      <c r="J1143" s="413" t="s">
        <v>13</v>
      </c>
    </row>
    <row r="1144" spans="1:10" ht="13.5" thickBot="1" x14ac:dyDescent="0.25">
      <c r="A1144" s="406"/>
      <c r="B1144" s="410"/>
      <c r="C1144" s="411"/>
      <c r="D1144" s="416" t="s">
        <v>85</v>
      </c>
      <c r="E1144" s="417"/>
      <c r="F1144" s="418"/>
      <c r="G1144" s="416" t="s">
        <v>85</v>
      </c>
      <c r="H1144" s="417"/>
      <c r="I1144" s="418"/>
      <c r="J1144" s="414"/>
    </row>
    <row r="1145" spans="1:10" ht="26.25" thickBot="1" x14ac:dyDescent="0.25">
      <c r="A1145" s="407"/>
      <c r="B1145" s="17" t="s">
        <v>86</v>
      </c>
      <c r="C1145" s="17" t="s">
        <v>87</v>
      </c>
      <c r="D1145" s="16" t="s">
        <v>88</v>
      </c>
      <c r="E1145" s="16" t="s">
        <v>89</v>
      </c>
      <c r="F1145" s="16" t="s">
        <v>49</v>
      </c>
      <c r="G1145" s="16" t="s">
        <v>88</v>
      </c>
      <c r="H1145" s="16" t="s">
        <v>89</v>
      </c>
      <c r="I1145" s="16" t="s">
        <v>49</v>
      </c>
      <c r="J1145" s="415"/>
    </row>
    <row r="1146" spans="1:10" x14ac:dyDescent="0.2">
      <c r="A1146" s="8">
        <v>0</v>
      </c>
      <c r="B1146" s="371"/>
      <c r="C1146" s="8">
        <v>38</v>
      </c>
      <c r="D1146" s="372">
        <v>49411443.200000003</v>
      </c>
      <c r="E1146" s="10" t="s">
        <v>20</v>
      </c>
      <c r="F1146" s="10" t="s">
        <v>20</v>
      </c>
      <c r="G1146" s="372">
        <v>31803153.199999999</v>
      </c>
      <c r="H1146" s="10" t="s">
        <v>20</v>
      </c>
      <c r="I1146" s="10" t="s">
        <v>20</v>
      </c>
      <c r="J1146" s="10" t="s">
        <v>20</v>
      </c>
    </row>
    <row r="1147" spans="1:10" x14ac:dyDescent="0.2">
      <c r="A1147" s="13">
        <v>1</v>
      </c>
      <c r="B1147" s="373"/>
      <c r="C1147" s="13">
        <v>38</v>
      </c>
      <c r="D1147" s="13">
        <v>49411443.200000003</v>
      </c>
      <c r="E1147" s="13">
        <f t="shared" ref="E1147:E1170" si="120">D1147-D1146</f>
        <v>0</v>
      </c>
      <c r="F1147" s="341">
        <f t="shared" ref="F1147:F1170" si="121">E1147*1</f>
        <v>0</v>
      </c>
      <c r="G1147" s="13">
        <v>31803153.199999999</v>
      </c>
      <c r="H1147" s="13">
        <f t="shared" ref="H1147:H1170" si="122">G1147-G1146</f>
        <v>0</v>
      </c>
      <c r="I1147" s="341">
        <f>H1147*1</f>
        <v>0</v>
      </c>
      <c r="J1147" s="32" t="e">
        <f t="shared" ref="J1147:J1170" si="123">I1147/F1147</f>
        <v>#DIV/0!</v>
      </c>
    </row>
    <row r="1148" spans="1:10" x14ac:dyDescent="0.2">
      <c r="A1148" s="12">
        <v>2</v>
      </c>
      <c r="B1148" s="373"/>
      <c r="C1148" s="13">
        <v>38</v>
      </c>
      <c r="D1148" s="13">
        <v>49411658.799999997</v>
      </c>
      <c r="E1148" s="13">
        <f t="shared" si="120"/>
        <v>215.59999999403954</v>
      </c>
      <c r="F1148" s="341">
        <f t="shared" si="121"/>
        <v>215.59999999403954</v>
      </c>
      <c r="G1148" s="13">
        <v>31803321.199999999</v>
      </c>
      <c r="H1148" s="13">
        <f t="shared" si="122"/>
        <v>168</v>
      </c>
      <c r="I1148" s="341">
        <f t="shared" ref="I1148:I1170" si="124">H1148*1</f>
        <v>168</v>
      </c>
      <c r="J1148" s="32">
        <f t="shared" si="123"/>
        <v>0.77922077924232147</v>
      </c>
    </row>
    <row r="1149" spans="1:10" x14ac:dyDescent="0.2">
      <c r="A1149" s="13">
        <v>3</v>
      </c>
      <c r="B1149" s="373"/>
      <c r="C1149" s="13">
        <v>38</v>
      </c>
      <c r="D1149" s="13">
        <v>49411910.799999997</v>
      </c>
      <c r="E1149" s="13">
        <f t="shared" si="120"/>
        <v>252</v>
      </c>
      <c r="F1149" s="341">
        <f t="shared" si="121"/>
        <v>252</v>
      </c>
      <c r="G1149" s="13">
        <v>31803500.399999999</v>
      </c>
      <c r="H1149" s="13">
        <f t="shared" si="122"/>
        <v>179.19999999925494</v>
      </c>
      <c r="I1149" s="341">
        <f t="shared" si="124"/>
        <v>179.19999999925494</v>
      </c>
      <c r="J1149" s="32">
        <f t="shared" si="123"/>
        <v>0.7111111111081545</v>
      </c>
    </row>
    <row r="1150" spans="1:10" x14ac:dyDescent="0.2">
      <c r="A1150" s="12">
        <v>4</v>
      </c>
      <c r="B1150" s="373"/>
      <c r="C1150" s="13">
        <v>38</v>
      </c>
      <c r="D1150" s="13">
        <v>49412168.399999999</v>
      </c>
      <c r="E1150" s="13">
        <f t="shared" si="120"/>
        <v>257.60000000149012</v>
      </c>
      <c r="F1150" s="341">
        <f t="shared" si="121"/>
        <v>257.60000000149012</v>
      </c>
      <c r="G1150" s="13">
        <v>31803679.600000001</v>
      </c>
      <c r="H1150" s="13">
        <f t="shared" si="122"/>
        <v>179.20000000298023</v>
      </c>
      <c r="I1150" s="341">
        <f t="shared" si="124"/>
        <v>179.20000000298023</v>
      </c>
      <c r="J1150" s="32">
        <f t="shared" si="123"/>
        <v>0.69565217392058865</v>
      </c>
    </row>
    <row r="1151" spans="1:10" x14ac:dyDescent="0.2">
      <c r="A1151" s="13">
        <v>5</v>
      </c>
      <c r="B1151" s="373"/>
      <c r="C1151" s="13">
        <v>38</v>
      </c>
      <c r="D1151" s="13">
        <v>49412454</v>
      </c>
      <c r="E1151" s="13">
        <f t="shared" si="120"/>
        <v>285.60000000149012</v>
      </c>
      <c r="F1151" s="341">
        <f t="shared" si="121"/>
        <v>285.60000000149012</v>
      </c>
      <c r="G1151" s="13">
        <v>31803867.199999999</v>
      </c>
      <c r="H1151" s="13">
        <f t="shared" si="122"/>
        <v>187.59999999776483</v>
      </c>
      <c r="I1151" s="341">
        <f t="shared" si="124"/>
        <v>187.59999999776483</v>
      </c>
      <c r="J1151" s="32">
        <f t="shared" si="123"/>
        <v>0.65686274508678577</v>
      </c>
    </row>
    <row r="1152" spans="1:10" x14ac:dyDescent="0.2">
      <c r="A1152" s="12">
        <v>6</v>
      </c>
      <c r="B1152" s="373"/>
      <c r="C1152" s="13">
        <v>37</v>
      </c>
      <c r="D1152" s="13">
        <v>49412734</v>
      </c>
      <c r="E1152" s="13">
        <f t="shared" si="120"/>
        <v>280</v>
      </c>
      <c r="F1152" s="341">
        <f t="shared" si="121"/>
        <v>280</v>
      </c>
      <c r="G1152" s="13">
        <v>31804046.399999999</v>
      </c>
      <c r="H1152" s="13">
        <f t="shared" si="122"/>
        <v>179.19999999925494</v>
      </c>
      <c r="I1152" s="341">
        <f t="shared" si="124"/>
        <v>179.19999999925494</v>
      </c>
      <c r="J1152" s="32">
        <f t="shared" si="123"/>
        <v>0.63999999999733903</v>
      </c>
    </row>
    <row r="1153" spans="1:10" x14ac:dyDescent="0.2">
      <c r="A1153" s="13">
        <v>7</v>
      </c>
      <c r="B1153" s="373"/>
      <c r="C1153" s="13">
        <v>37</v>
      </c>
      <c r="D1153" s="13">
        <v>49413019.600000001</v>
      </c>
      <c r="E1153" s="13">
        <f t="shared" si="120"/>
        <v>285.60000000149012</v>
      </c>
      <c r="F1153" s="341">
        <f t="shared" si="121"/>
        <v>285.60000000149012</v>
      </c>
      <c r="G1153" s="13">
        <v>31804217.199999999</v>
      </c>
      <c r="H1153" s="13">
        <f t="shared" si="122"/>
        <v>170.80000000074506</v>
      </c>
      <c r="I1153" s="341">
        <f t="shared" si="124"/>
        <v>170.80000000074506</v>
      </c>
      <c r="J1153" s="32">
        <f t="shared" si="123"/>
        <v>0.59803921568576301</v>
      </c>
    </row>
    <row r="1154" spans="1:10" x14ac:dyDescent="0.2">
      <c r="A1154" s="12">
        <v>8</v>
      </c>
      <c r="B1154" s="373"/>
      <c r="C1154" s="13">
        <v>37</v>
      </c>
      <c r="D1154" s="13">
        <v>49413294</v>
      </c>
      <c r="E1154" s="13">
        <f t="shared" si="120"/>
        <v>274.39999999850988</v>
      </c>
      <c r="F1154" s="341">
        <f t="shared" si="121"/>
        <v>274.39999999850988</v>
      </c>
      <c r="G1154" s="13">
        <v>31804393.600000001</v>
      </c>
      <c r="H1154" s="13">
        <f t="shared" si="122"/>
        <v>176.40000000223517</v>
      </c>
      <c r="I1154" s="341">
        <f t="shared" si="124"/>
        <v>176.40000000223517</v>
      </c>
      <c r="J1154" s="32">
        <f t="shared" si="123"/>
        <v>0.64285714286877949</v>
      </c>
    </row>
    <row r="1155" spans="1:10" x14ac:dyDescent="0.2">
      <c r="A1155" s="13">
        <v>9</v>
      </c>
      <c r="B1155" s="373"/>
      <c r="C1155" s="13">
        <v>37</v>
      </c>
      <c r="D1155" s="13">
        <v>49413576.799999997</v>
      </c>
      <c r="E1155" s="13">
        <f t="shared" si="120"/>
        <v>282.79999999701977</v>
      </c>
      <c r="F1155" s="341">
        <f t="shared" si="121"/>
        <v>282.79999999701977</v>
      </c>
      <c r="G1155" s="13">
        <v>31804558.800000001</v>
      </c>
      <c r="H1155" s="13">
        <f t="shared" si="122"/>
        <v>165.19999999925494</v>
      </c>
      <c r="I1155" s="341">
        <f t="shared" si="124"/>
        <v>165.19999999925494</v>
      </c>
      <c r="J1155" s="32">
        <f t="shared" si="123"/>
        <v>0.58415841584510564</v>
      </c>
    </row>
    <row r="1156" spans="1:10" x14ac:dyDescent="0.2">
      <c r="A1156" s="12">
        <v>10</v>
      </c>
      <c r="B1156" s="373"/>
      <c r="C1156" s="13">
        <v>37</v>
      </c>
      <c r="D1156" s="13">
        <v>49413848.399999999</v>
      </c>
      <c r="E1156" s="13">
        <f t="shared" si="120"/>
        <v>271.60000000149012</v>
      </c>
      <c r="F1156" s="341">
        <f t="shared" si="121"/>
        <v>271.60000000149012</v>
      </c>
      <c r="G1156" s="13">
        <v>31804715.600000001</v>
      </c>
      <c r="H1156" s="13">
        <f t="shared" si="122"/>
        <v>156.80000000074506</v>
      </c>
      <c r="I1156" s="341">
        <f t="shared" si="124"/>
        <v>156.80000000074506</v>
      </c>
      <c r="J1156" s="32">
        <f t="shared" si="123"/>
        <v>0.57731958762844182</v>
      </c>
    </row>
    <row r="1157" spans="1:10" x14ac:dyDescent="0.2">
      <c r="A1157" s="13">
        <v>11</v>
      </c>
      <c r="B1157" s="373"/>
      <c r="C1157" s="13">
        <v>37</v>
      </c>
      <c r="D1157" s="13">
        <v>49414136.799999997</v>
      </c>
      <c r="E1157" s="13">
        <f t="shared" si="120"/>
        <v>288.39999999850988</v>
      </c>
      <c r="F1157" s="341">
        <f t="shared" si="121"/>
        <v>288.39999999850988</v>
      </c>
      <c r="G1157" s="13">
        <v>31804886.399999999</v>
      </c>
      <c r="H1157" s="13">
        <f t="shared" si="122"/>
        <v>170.79999999701977</v>
      </c>
      <c r="I1157" s="341">
        <f t="shared" si="124"/>
        <v>170.79999999701977</v>
      </c>
      <c r="J1157" s="32">
        <f t="shared" si="123"/>
        <v>0.5922330097014642</v>
      </c>
    </row>
    <row r="1158" spans="1:10" x14ac:dyDescent="0.2">
      <c r="A1158" s="12">
        <v>12</v>
      </c>
      <c r="B1158" s="373"/>
      <c r="C1158" s="13">
        <v>37</v>
      </c>
      <c r="D1158" s="13">
        <v>49414402.799999997</v>
      </c>
      <c r="E1158" s="13">
        <f t="shared" si="120"/>
        <v>266</v>
      </c>
      <c r="F1158" s="341">
        <f t="shared" si="121"/>
        <v>266</v>
      </c>
      <c r="G1158" s="13">
        <v>31805060</v>
      </c>
      <c r="H1158" s="13">
        <f t="shared" si="122"/>
        <v>173.60000000149012</v>
      </c>
      <c r="I1158" s="341">
        <f t="shared" si="124"/>
        <v>173.60000000149012</v>
      </c>
      <c r="J1158" s="32">
        <f t="shared" si="123"/>
        <v>0.65263157895297041</v>
      </c>
    </row>
    <row r="1159" spans="1:10" x14ac:dyDescent="0.2">
      <c r="A1159" s="13">
        <v>13</v>
      </c>
      <c r="B1159" s="373"/>
      <c r="C1159" s="13">
        <v>37</v>
      </c>
      <c r="D1159" s="13">
        <v>49414680</v>
      </c>
      <c r="E1159" s="13">
        <f t="shared" si="120"/>
        <v>277.20000000298023</v>
      </c>
      <c r="F1159" s="341">
        <f t="shared" si="121"/>
        <v>277.20000000298023</v>
      </c>
      <c r="G1159" s="13">
        <v>31805219.600000001</v>
      </c>
      <c r="H1159" s="13">
        <f t="shared" si="122"/>
        <v>159.60000000149012</v>
      </c>
      <c r="I1159" s="341">
        <f t="shared" si="124"/>
        <v>159.60000000149012</v>
      </c>
      <c r="J1159" s="32">
        <f t="shared" si="123"/>
        <v>0.57575757575676123</v>
      </c>
    </row>
    <row r="1160" spans="1:10" x14ac:dyDescent="0.2">
      <c r="A1160" s="12">
        <v>14</v>
      </c>
      <c r="B1160" s="373"/>
      <c r="C1160" s="13">
        <v>37</v>
      </c>
      <c r="D1160" s="13">
        <v>49414940.399999999</v>
      </c>
      <c r="E1160" s="13">
        <f t="shared" si="120"/>
        <v>260.39999999850988</v>
      </c>
      <c r="F1160" s="341">
        <f t="shared" si="121"/>
        <v>260.39999999850988</v>
      </c>
      <c r="G1160" s="13">
        <v>31805376.399999999</v>
      </c>
      <c r="H1160" s="13">
        <f t="shared" si="122"/>
        <v>156.79999999701977</v>
      </c>
      <c r="I1160" s="341">
        <f t="shared" si="124"/>
        <v>156.79999999701977</v>
      </c>
      <c r="J1160" s="32">
        <f t="shared" si="123"/>
        <v>0.60215053762640958</v>
      </c>
    </row>
    <row r="1161" spans="1:10" x14ac:dyDescent="0.2">
      <c r="A1161" s="13">
        <v>15</v>
      </c>
      <c r="B1161" s="373"/>
      <c r="C1161" s="13">
        <v>37</v>
      </c>
      <c r="D1161" s="13">
        <v>49415220.399999999</v>
      </c>
      <c r="E1161" s="13">
        <f t="shared" si="120"/>
        <v>280</v>
      </c>
      <c r="F1161" s="341">
        <f t="shared" si="121"/>
        <v>280</v>
      </c>
      <c r="G1161" s="13">
        <v>31805538.800000001</v>
      </c>
      <c r="H1161" s="13">
        <f t="shared" si="122"/>
        <v>162.40000000223517</v>
      </c>
      <c r="I1161" s="341">
        <f t="shared" si="124"/>
        <v>162.40000000223517</v>
      </c>
      <c r="J1161" s="32">
        <f t="shared" si="123"/>
        <v>0.5800000000079828</v>
      </c>
    </row>
    <row r="1162" spans="1:10" x14ac:dyDescent="0.2">
      <c r="A1162" s="12">
        <v>16</v>
      </c>
      <c r="B1162" s="373"/>
      <c r="C1162" s="13">
        <v>37</v>
      </c>
      <c r="D1162" s="13">
        <v>49415520</v>
      </c>
      <c r="E1162" s="13">
        <f t="shared" si="120"/>
        <v>299.60000000149012</v>
      </c>
      <c r="F1162" s="341">
        <f t="shared" si="121"/>
        <v>299.60000000149012</v>
      </c>
      <c r="G1162" s="13">
        <v>31805704</v>
      </c>
      <c r="H1162" s="13">
        <f t="shared" si="122"/>
        <v>165.19999999925494</v>
      </c>
      <c r="I1162" s="341">
        <f t="shared" si="124"/>
        <v>165.19999999925494</v>
      </c>
      <c r="J1162" s="32">
        <f t="shared" si="123"/>
        <v>0.55140186915364919</v>
      </c>
    </row>
    <row r="1163" spans="1:10" x14ac:dyDescent="0.2">
      <c r="A1163" s="13">
        <v>17</v>
      </c>
      <c r="B1163" s="373"/>
      <c r="C1163" s="13">
        <v>37</v>
      </c>
      <c r="D1163" s="13">
        <v>49415816.799999997</v>
      </c>
      <c r="E1163" s="13">
        <f t="shared" si="120"/>
        <v>296.79999999701977</v>
      </c>
      <c r="F1163" s="341">
        <f t="shared" si="121"/>
        <v>296.79999999701977</v>
      </c>
      <c r="G1163" s="13">
        <v>31805869.199999999</v>
      </c>
      <c r="H1163" s="13">
        <f t="shared" si="122"/>
        <v>165.19999999925494</v>
      </c>
      <c r="I1163" s="341">
        <f t="shared" si="124"/>
        <v>165.19999999925494</v>
      </c>
      <c r="J1163" s="32">
        <f t="shared" si="123"/>
        <v>0.5566037735879843</v>
      </c>
    </row>
    <row r="1164" spans="1:10" x14ac:dyDescent="0.2">
      <c r="A1164" s="12">
        <v>18</v>
      </c>
      <c r="B1164" s="373"/>
      <c r="C1164" s="13">
        <v>37</v>
      </c>
      <c r="D1164" s="13">
        <v>49416130.399999999</v>
      </c>
      <c r="E1164" s="13">
        <f t="shared" si="120"/>
        <v>313.60000000149012</v>
      </c>
      <c r="F1164" s="341">
        <f t="shared" si="121"/>
        <v>313.60000000149012</v>
      </c>
      <c r="G1164" s="13">
        <v>31806031.600000001</v>
      </c>
      <c r="H1164" s="13">
        <f t="shared" si="122"/>
        <v>162.40000000223517</v>
      </c>
      <c r="I1164" s="341">
        <f t="shared" si="124"/>
        <v>162.40000000223517</v>
      </c>
      <c r="J1164" s="32">
        <f t="shared" si="123"/>
        <v>0.51785714286180962</v>
      </c>
    </row>
    <row r="1165" spans="1:10" x14ac:dyDescent="0.2">
      <c r="A1165" s="13">
        <v>19</v>
      </c>
      <c r="B1165" s="373"/>
      <c r="C1165" s="13">
        <v>37</v>
      </c>
      <c r="D1165" s="13">
        <v>49416421.600000001</v>
      </c>
      <c r="E1165" s="13">
        <f t="shared" si="120"/>
        <v>291.20000000298023</v>
      </c>
      <c r="F1165" s="341">
        <f t="shared" si="121"/>
        <v>291.20000000298023</v>
      </c>
      <c r="G1165" s="13">
        <v>31806188.399999999</v>
      </c>
      <c r="H1165" s="13">
        <f t="shared" si="122"/>
        <v>156.79999999701977</v>
      </c>
      <c r="I1165" s="341">
        <f t="shared" si="124"/>
        <v>156.79999999701977</v>
      </c>
      <c r="J1165" s="32">
        <f t="shared" si="123"/>
        <v>0.53846153844579336</v>
      </c>
    </row>
    <row r="1166" spans="1:10" x14ac:dyDescent="0.2">
      <c r="A1166" s="12">
        <v>20</v>
      </c>
      <c r="B1166" s="373"/>
      <c r="C1166" s="13">
        <v>37</v>
      </c>
      <c r="D1166" s="13">
        <v>49416684.799999997</v>
      </c>
      <c r="E1166" s="13">
        <f t="shared" si="120"/>
        <v>263.19999999552965</v>
      </c>
      <c r="F1166" s="341">
        <f t="shared" si="121"/>
        <v>263.19999999552965</v>
      </c>
      <c r="G1166" s="13">
        <v>31806348</v>
      </c>
      <c r="H1166" s="13">
        <f t="shared" si="122"/>
        <v>159.60000000149012</v>
      </c>
      <c r="I1166" s="341">
        <f t="shared" si="124"/>
        <v>159.60000000149012</v>
      </c>
      <c r="J1166" s="32">
        <f t="shared" si="123"/>
        <v>0.60638297873936498</v>
      </c>
    </row>
    <row r="1167" spans="1:10" x14ac:dyDescent="0.2">
      <c r="A1167" s="13">
        <v>21</v>
      </c>
      <c r="B1167" s="373"/>
      <c r="C1167" s="13">
        <v>37</v>
      </c>
      <c r="D1167" s="13">
        <v>49416908.799999997</v>
      </c>
      <c r="E1167" s="13">
        <f t="shared" si="120"/>
        <v>224</v>
      </c>
      <c r="F1167" s="341">
        <f t="shared" si="121"/>
        <v>224</v>
      </c>
      <c r="G1167" s="13">
        <v>31806513.199999999</v>
      </c>
      <c r="H1167" s="13">
        <f t="shared" si="122"/>
        <v>165.19999999925494</v>
      </c>
      <c r="I1167" s="341">
        <f t="shared" si="124"/>
        <v>165.19999999925494</v>
      </c>
      <c r="J1167" s="32">
        <f t="shared" si="123"/>
        <v>0.73749999999667382</v>
      </c>
    </row>
    <row r="1168" spans="1:10" x14ac:dyDescent="0.2">
      <c r="A1168" s="12">
        <v>22</v>
      </c>
      <c r="B1168" s="373"/>
      <c r="C1168" s="13">
        <v>37</v>
      </c>
      <c r="D1168" s="13">
        <v>49417118.799999997</v>
      </c>
      <c r="E1168" s="13">
        <f t="shared" si="120"/>
        <v>210</v>
      </c>
      <c r="F1168" s="341">
        <f t="shared" si="121"/>
        <v>210</v>
      </c>
      <c r="G1168" s="13">
        <v>31806678.399999999</v>
      </c>
      <c r="H1168" s="13">
        <f t="shared" si="122"/>
        <v>165.19999999925494</v>
      </c>
      <c r="I1168" s="341">
        <f t="shared" si="124"/>
        <v>165.19999999925494</v>
      </c>
      <c r="J1168" s="32">
        <f t="shared" si="123"/>
        <v>0.7866666666631188</v>
      </c>
    </row>
    <row r="1169" spans="1:10" x14ac:dyDescent="0.2">
      <c r="A1169" s="13">
        <v>23</v>
      </c>
      <c r="B1169" s="373"/>
      <c r="C1169" s="13">
        <v>37</v>
      </c>
      <c r="D1169" s="13">
        <v>49417317.600000001</v>
      </c>
      <c r="E1169" s="13">
        <f t="shared" si="120"/>
        <v>198.80000000447035</v>
      </c>
      <c r="F1169" s="341">
        <f t="shared" si="121"/>
        <v>198.80000000447035</v>
      </c>
      <c r="G1169" s="13">
        <v>31806840.800000001</v>
      </c>
      <c r="H1169" s="13">
        <f t="shared" si="122"/>
        <v>162.40000000223517</v>
      </c>
      <c r="I1169" s="341">
        <f t="shared" si="124"/>
        <v>162.40000000223517</v>
      </c>
      <c r="J1169" s="32">
        <f t="shared" si="123"/>
        <v>0.81690140844357817</v>
      </c>
    </row>
    <row r="1170" spans="1:10" ht="13.5" thickBot="1" x14ac:dyDescent="0.25">
      <c r="A1170" s="238">
        <v>24</v>
      </c>
      <c r="B1170" s="374"/>
      <c r="C1170" s="35">
        <v>37</v>
      </c>
      <c r="D1170" s="35">
        <v>49417502.399999999</v>
      </c>
      <c r="E1170" s="35">
        <f t="shared" si="120"/>
        <v>184.79999999701977</v>
      </c>
      <c r="F1170" s="341">
        <f t="shared" si="121"/>
        <v>184.79999999701977</v>
      </c>
      <c r="G1170" s="35">
        <v>31807000.399999999</v>
      </c>
      <c r="H1170" s="35">
        <f t="shared" si="122"/>
        <v>159.59999999776483</v>
      </c>
      <c r="I1170" s="341">
        <f t="shared" si="124"/>
        <v>159.59999999776483</v>
      </c>
      <c r="J1170" s="36">
        <f t="shared" si="123"/>
        <v>0.86363636363819618</v>
      </c>
    </row>
    <row r="1171" spans="1:10" ht="13.5" thickBot="1" x14ac:dyDescent="0.25">
      <c r="A1171" s="16" t="s">
        <v>21</v>
      </c>
      <c r="B1171" s="16"/>
      <c r="C1171" s="16" t="s">
        <v>20</v>
      </c>
      <c r="D1171" s="16" t="s">
        <v>20</v>
      </c>
      <c r="E1171" s="19">
        <f>SUM(E1147:E1170)</f>
        <v>6059.1999999955297</v>
      </c>
      <c r="F1171" s="19">
        <f>SUM(F1147:F1170)</f>
        <v>6059.1999999955297</v>
      </c>
      <c r="G1171" s="16" t="s">
        <v>20</v>
      </c>
      <c r="H1171" s="16">
        <f>G1170-G1146</f>
        <v>3847.1999999992549</v>
      </c>
      <c r="I1171" s="19">
        <f>SUM(I1147:I1170)</f>
        <v>3847.1999999992549</v>
      </c>
      <c r="J1171" s="19">
        <f>I1171/F1171</f>
        <v>0.63493530499110329</v>
      </c>
    </row>
    <row r="1172" spans="1:10" x14ac:dyDescent="0.2">
      <c r="A1172" s="4"/>
      <c r="B1172" s="4"/>
      <c r="C1172" s="4"/>
      <c r="D1172" s="22"/>
      <c r="E1172" s="4"/>
      <c r="F1172" s="4"/>
      <c r="G1172" s="4"/>
      <c r="H1172" s="4"/>
      <c r="I1172" s="4"/>
      <c r="J1172" s="4"/>
    </row>
    <row r="1173" spans="1:10" x14ac:dyDescent="0.2">
      <c r="A1173" s="421" t="s">
        <v>37</v>
      </c>
      <c r="B1173" s="421"/>
      <c r="C1173" s="421"/>
      <c r="D1173" s="421"/>
      <c r="E1173" s="351"/>
      <c r="F1173" s="4"/>
      <c r="G1173" s="422" t="s">
        <v>105</v>
      </c>
      <c r="H1173" s="422"/>
      <c r="I1173" s="422"/>
      <c r="J1173" s="422"/>
    </row>
    <row r="1174" spans="1:10" x14ac:dyDescent="0.2">
      <c r="A1174" s="391" t="s">
        <v>125</v>
      </c>
      <c r="B1174" s="391"/>
      <c r="C1174" s="391"/>
      <c r="D1174" s="391"/>
      <c r="E1174" s="392"/>
      <c r="F1174" s="4"/>
      <c r="G1174" s="420" t="s">
        <v>2</v>
      </c>
      <c r="H1174" s="420"/>
      <c r="I1174" s="420"/>
      <c r="J1174" s="420"/>
    </row>
    <row r="1175" spans="1:10" x14ac:dyDescent="0.2">
      <c r="A1175" s="419"/>
      <c r="B1175" s="419"/>
      <c r="C1175" s="419"/>
      <c r="D1175" s="419"/>
      <c r="E1175" s="4"/>
      <c r="F1175" s="4"/>
      <c r="G1175" s="423" t="s">
        <v>106</v>
      </c>
      <c r="H1175" s="423"/>
      <c r="I1175" s="423"/>
      <c r="J1175" s="423"/>
    </row>
    <row r="1176" spans="1:10" x14ac:dyDescent="0.2">
      <c r="A1176" s="419"/>
      <c r="B1176" s="419"/>
      <c r="C1176" s="419"/>
      <c r="D1176" s="419"/>
      <c r="E1176" s="4"/>
      <c r="F1176" s="4"/>
      <c r="G1176" s="420" t="s">
        <v>4</v>
      </c>
      <c r="H1176" s="420"/>
      <c r="I1176" s="420"/>
      <c r="J1176" s="420"/>
    </row>
    <row r="1177" spans="1:10" x14ac:dyDescent="0.2">
      <c r="A1177" s="419"/>
      <c r="B1177" s="419"/>
      <c r="C1177" s="419"/>
      <c r="D1177" s="419"/>
      <c r="E1177" s="4"/>
      <c r="F1177" s="4"/>
      <c r="G1177" s="404" t="s">
        <v>107</v>
      </c>
      <c r="H1177" s="404"/>
      <c r="I1177" s="404"/>
      <c r="J1177" s="404"/>
    </row>
    <row r="1178" spans="1:10" x14ac:dyDescent="0.2">
      <c r="A1178" s="419"/>
      <c r="B1178" s="419"/>
      <c r="C1178" s="419"/>
      <c r="D1178" s="419"/>
      <c r="E1178" s="4"/>
      <c r="F1178" s="4"/>
      <c r="G1178" s="420" t="s">
        <v>6</v>
      </c>
      <c r="H1178" s="420"/>
      <c r="I1178" s="420"/>
      <c r="J1178" s="420"/>
    </row>
    <row r="1179" spans="1:10" x14ac:dyDescent="0.2">
      <c r="A1179" s="4"/>
      <c r="B1179" s="4"/>
      <c r="C1179" s="4"/>
      <c r="D1179" s="4"/>
      <c r="E1179" s="4"/>
      <c r="F1179" s="4"/>
      <c r="G1179" s="375"/>
      <c r="H1179" s="375"/>
      <c r="I1179" s="375"/>
      <c r="J1179" s="375"/>
    </row>
    <row r="1180" spans="1:10" x14ac:dyDescent="0.2">
      <c r="A1180" s="404" t="s">
        <v>7</v>
      </c>
      <c r="B1180" s="404"/>
      <c r="C1180" s="404"/>
      <c r="D1180" s="404"/>
      <c r="E1180" s="404"/>
      <c r="F1180" s="404"/>
      <c r="G1180" s="404"/>
      <c r="H1180" s="404"/>
      <c r="I1180" s="404"/>
      <c r="J1180" s="404"/>
    </row>
    <row r="1181" spans="1:10" x14ac:dyDescent="0.2">
      <c r="A1181" s="404" t="s">
        <v>81</v>
      </c>
      <c r="B1181" s="404"/>
      <c r="C1181" s="404"/>
      <c r="D1181" s="404"/>
      <c r="E1181" s="404"/>
      <c r="F1181" s="404"/>
      <c r="G1181" s="404"/>
      <c r="H1181" s="404"/>
      <c r="I1181" s="404"/>
      <c r="J1181" s="404"/>
    </row>
    <row r="1182" spans="1:10" ht="13.5" thickBot="1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</row>
    <row r="1183" spans="1:10" x14ac:dyDescent="0.2">
      <c r="A1183" s="405" t="s">
        <v>42</v>
      </c>
      <c r="B1183" s="408" t="s">
        <v>10</v>
      </c>
      <c r="C1183" s="409"/>
      <c r="D1183" s="412" t="s">
        <v>82</v>
      </c>
      <c r="E1183" s="408"/>
      <c r="F1183" s="409"/>
      <c r="G1183" s="412" t="s">
        <v>83</v>
      </c>
      <c r="H1183" s="408"/>
      <c r="I1183" s="409"/>
      <c r="J1183" s="413" t="s">
        <v>13</v>
      </c>
    </row>
    <row r="1184" spans="1:10" ht="13.5" thickBot="1" x14ac:dyDescent="0.25">
      <c r="A1184" s="406"/>
      <c r="B1184" s="410"/>
      <c r="C1184" s="411"/>
      <c r="D1184" s="416" t="s">
        <v>108</v>
      </c>
      <c r="E1184" s="417"/>
      <c r="F1184" s="418"/>
      <c r="G1184" s="416" t="s">
        <v>108</v>
      </c>
      <c r="H1184" s="417"/>
      <c r="I1184" s="418"/>
      <c r="J1184" s="414"/>
    </row>
    <row r="1185" spans="1:10" ht="26.25" thickBot="1" x14ac:dyDescent="0.25">
      <c r="A1185" s="407"/>
      <c r="B1185" s="17" t="s">
        <v>86</v>
      </c>
      <c r="C1185" s="17" t="s">
        <v>87</v>
      </c>
      <c r="D1185" s="16" t="s">
        <v>88</v>
      </c>
      <c r="E1185" s="16" t="s">
        <v>89</v>
      </c>
      <c r="F1185" s="16" t="s">
        <v>49</v>
      </c>
      <c r="G1185" s="16" t="s">
        <v>88</v>
      </c>
      <c r="H1185" s="16" t="s">
        <v>89</v>
      </c>
      <c r="I1185" s="16" t="s">
        <v>49</v>
      </c>
      <c r="J1185" s="415"/>
    </row>
    <row r="1186" spans="1:10" x14ac:dyDescent="0.2">
      <c r="A1186" s="8">
        <v>0</v>
      </c>
      <c r="B1186" s="371"/>
      <c r="C1186" s="8"/>
      <c r="D1186" s="372">
        <v>460.33</v>
      </c>
      <c r="E1186" s="10" t="s">
        <v>20</v>
      </c>
      <c r="F1186" s="10" t="s">
        <v>20</v>
      </c>
      <c r="G1186" s="372">
        <v>126.81</v>
      </c>
      <c r="H1186" s="10" t="s">
        <v>20</v>
      </c>
      <c r="I1186" s="10" t="s">
        <v>20</v>
      </c>
      <c r="J1186" s="10" t="s">
        <v>20</v>
      </c>
    </row>
    <row r="1187" spans="1:10" x14ac:dyDescent="0.2">
      <c r="A1187" s="13">
        <v>1</v>
      </c>
      <c r="B1187" s="373"/>
      <c r="C1187" s="13"/>
      <c r="D1187" s="13">
        <v>460.34</v>
      </c>
      <c r="E1187" s="13">
        <f>(D1187-D1186)</f>
        <v>9.9999999999909051E-3</v>
      </c>
      <c r="F1187" s="341">
        <f>E1187*E1183</f>
        <v>0</v>
      </c>
      <c r="G1187" s="13">
        <v>126.81</v>
      </c>
      <c r="H1187" s="13">
        <f>G1187-G1186</f>
        <v>0</v>
      </c>
      <c r="I1187" s="341">
        <f>H1187*H1183</f>
        <v>0</v>
      </c>
      <c r="J1187" s="32" t="e">
        <f>I1187/F1187</f>
        <v>#DIV/0!</v>
      </c>
    </row>
    <row r="1188" spans="1:10" x14ac:dyDescent="0.2">
      <c r="A1188" s="12">
        <v>2</v>
      </c>
      <c r="B1188" s="373"/>
      <c r="C1188" s="13"/>
      <c r="D1188" s="13">
        <v>460.34</v>
      </c>
      <c r="E1188" s="13">
        <f t="shared" ref="E1188:E1210" si="125">(D1188-D1187)</f>
        <v>0</v>
      </c>
      <c r="F1188" s="341">
        <f>E1188*E1183</f>
        <v>0</v>
      </c>
      <c r="G1188" s="13">
        <v>126.81</v>
      </c>
      <c r="H1188" s="13">
        <f t="shared" ref="H1188:H1210" si="126">G1188-G1187</f>
        <v>0</v>
      </c>
      <c r="I1188" s="341">
        <f>H1188*H1183</f>
        <v>0</v>
      </c>
      <c r="J1188" s="32">
        <f t="shared" ref="J1188:J1211" si="127">IF(E1188=0,0,I1188/F1188)</f>
        <v>0</v>
      </c>
    </row>
    <row r="1189" spans="1:10" x14ac:dyDescent="0.2">
      <c r="A1189" s="13">
        <v>3</v>
      </c>
      <c r="B1189" s="373"/>
      <c r="C1189" s="13"/>
      <c r="D1189" s="13">
        <v>460.34</v>
      </c>
      <c r="E1189" s="13">
        <f t="shared" si="125"/>
        <v>0</v>
      </c>
      <c r="F1189" s="341">
        <f>E1189*E1183</f>
        <v>0</v>
      </c>
      <c r="G1189" s="13">
        <v>126.82</v>
      </c>
      <c r="H1189" s="13">
        <f t="shared" si="126"/>
        <v>9.9999999999909051E-3</v>
      </c>
      <c r="I1189" s="341">
        <f>H1189*H1183</f>
        <v>0</v>
      </c>
      <c r="J1189" s="32">
        <f t="shared" si="127"/>
        <v>0</v>
      </c>
    </row>
    <row r="1190" spans="1:10" x14ac:dyDescent="0.2">
      <c r="A1190" s="12">
        <v>4</v>
      </c>
      <c r="B1190" s="373"/>
      <c r="C1190" s="13"/>
      <c r="D1190" s="13">
        <v>460.34</v>
      </c>
      <c r="E1190" s="13">
        <f t="shared" si="125"/>
        <v>0</v>
      </c>
      <c r="F1190" s="341">
        <f>E1190*E1183</f>
        <v>0</v>
      </c>
      <c r="G1190" s="13">
        <v>126.82</v>
      </c>
      <c r="H1190" s="13">
        <f t="shared" si="126"/>
        <v>0</v>
      </c>
      <c r="I1190" s="341">
        <f>H1190*H1183</f>
        <v>0</v>
      </c>
      <c r="J1190" s="32">
        <f t="shared" si="127"/>
        <v>0</v>
      </c>
    </row>
    <row r="1191" spans="1:10" x14ac:dyDescent="0.2">
      <c r="A1191" s="13">
        <v>5</v>
      </c>
      <c r="B1191" s="373"/>
      <c r="C1191" s="13"/>
      <c r="D1191" s="13">
        <v>460.34</v>
      </c>
      <c r="E1191" s="13">
        <f t="shared" si="125"/>
        <v>0</v>
      </c>
      <c r="F1191" s="341">
        <f>E1191*E1183</f>
        <v>0</v>
      </c>
      <c r="G1191" s="13">
        <v>126.82</v>
      </c>
      <c r="H1191" s="13">
        <f t="shared" si="126"/>
        <v>0</v>
      </c>
      <c r="I1191" s="341">
        <f>H1191*H1183</f>
        <v>0</v>
      </c>
      <c r="J1191" s="32">
        <f t="shared" si="127"/>
        <v>0</v>
      </c>
    </row>
    <row r="1192" spans="1:10" x14ac:dyDescent="0.2">
      <c r="A1192" s="12">
        <v>6</v>
      </c>
      <c r="B1192" s="373"/>
      <c r="C1192" s="13"/>
      <c r="D1192" s="13">
        <v>460.34</v>
      </c>
      <c r="E1192" s="13">
        <f t="shared" si="125"/>
        <v>0</v>
      </c>
      <c r="F1192" s="341">
        <f>E1192*E1183</f>
        <v>0</v>
      </c>
      <c r="G1192" s="13">
        <v>126.82</v>
      </c>
      <c r="H1192" s="13">
        <f t="shared" si="126"/>
        <v>0</v>
      </c>
      <c r="I1192" s="341">
        <f>H1192*H1183</f>
        <v>0</v>
      </c>
      <c r="J1192" s="32">
        <f t="shared" si="127"/>
        <v>0</v>
      </c>
    </row>
    <row r="1193" spans="1:10" x14ac:dyDescent="0.2">
      <c r="A1193" s="13">
        <v>7</v>
      </c>
      <c r="B1193" s="373"/>
      <c r="C1193" s="13"/>
      <c r="D1193" s="13">
        <v>460.35</v>
      </c>
      <c r="E1193" s="13">
        <f t="shared" si="125"/>
        <v>1.0000000000047748E-2</v>
      </c>
      <c r="F1193" s="341">
        <f>E1193*E1183</f>
        <v>0</v>
      </c>
      <c r="G1193" s="13">
        <v>126.82</v>
      </c>
      <c r="H1193" s="13">
        <f t="shared" si="126"/>
        <v>0</v>
      </c>
      <c r="I1193" s="341">
        <f>H1193*H1183</f>
        <v>0</v>
      </c>
      <c r="J1193" s="32" t="e">
        <f t="shared" si="127"/>
        <v>#DIV/0!</v>
      </c>
    </row>
    <row r="1194" spans="1:10" x14ac:dyDescent="0.2">
      <c r="A1194" s="12">
        <v>8</v>
      </c>
      <c r="B1194" s="373"/>
      <c r="C1194" s="13"/>
      <c r="D1194" s="13">
        <v>460.35</v>
      </c>
      <c r="E1194" s="13">
        <f t="shared" si="125"/>
        <v>0</v>
      </c>
      <c r="F1194" s="341">
        <f>E1194*E1183</f>
        <v>0</v>
      </c>
      <c r="G1194" s="13">
        <v>126.83</v>
      </c>
      <c r="H1194" s="13">
        <f t="shared" si="126"/>
        <v>1.0000000000005116E-2</v>
      </c>
      <c r="I1194" s="341">
        <f>H1194*H1183</f>
        <v>0</v>
      </c>
      <c r="J1194" s="32">
        <f t="shared" si="127"/>
        <v>0</v>
      </c>
    </row>
    <row r="1195" spans="1:10" x14ac:dyDescent="0.2">
      <c r="A1195" s="13">
        <v>9</v>
      </c>
      <c r="B1195" s="373"/>
      <c r="C1195" s="13"/>
      <c r="D1195" s="13">
        <v>460.35</v>
      </c>
      <c r="E1195" s="13">
        <f t="shared" si="125"/>
        <v>0</v>
      </c>
      <c r="F1195" s="341">
        <f>E1195*E1183</f>
        <v>0</v>
      </c>
      <c r="G1195" s="13">
        <v>126.83</v>
      </c>
      <c r="H1195" s="13">
        <f t="shared" si="126"/>
        <v>0</v>
      </c>
      <c r="I1195" s="341">
        <f>H1195*H1183</f>
        <v>0</v>
      </c>
      <c r="J1195" s="32">
        <f t="shared" si="127"/>
        <v>0</v>
      </c>
    </row>
    <row r="1196" spans="1:10" x14ac:dyDescent="0.2">
      <c r="A1196" s="12">
        <v>10</v>
      </c>
      <c r="B1196" s="373"/>
      <c r="C1196" s="13"/>
      <c r="D1196" s="13">
        <v>460.36</v>
      </c>
      <c r="E1196" s="13">
        <f t="shared" si="125"/>
        <v>9.9999999999909051E-3</v>
      </c>
      <c r="F1196" s="341">
        <f>E1196*E1183</f>
        <v>0</v>
      </c>
      <c r="G1196" s="13">
        <v>126.83</v>
      </c>
      <c r="H1196" s="13">
        <f t="shared" si="126"/>
        <v>0</v>
      </c>
      <c r="I1196" s="341">
        <f>H1196*H1183</f>
        <v>0</v>
      </c>
      <c r="J1196" s="32" t="e">
        <f t="shared" si="127"/>
        <v>#DIV/0!</v>
      </c>
    </row>
    <row r="1197" spans="1:10" x14ac:dyDescent="0.2">
      <c r="A1197" s="13">
        <v>11</v>
      </c>
      <c r="B1197" s="373"/>
      <c r="C1197" s="13"/>
      <c r="D1197" s="13">
        <v>460.36</v>
      </c>
      <c r="E1197" s="13">
        <f t="shared" si="125"/>
        <v>0</v>
      </c>
      <c r="F1197" s="341">
        <f>E1197*E1183</f>
        <v>0</v>
      </c>
      <c r="G1197" s="13">
        <v>126.83</v>
      </c>
      <c r="H1197" s="13">
        <f t="shared" si="126"/>
        <v>0</v>
      </c>
      <c r="I1197" s="341">
        <f>H1197*H1183</f>
        <v>0</v>
      </c>
      <c r="J1197" s="32">
        <f t="shared" si="127"/>
        <v>0</v>
      </c>
    </row>
    <row r="1198" spans="1:10" x14ac:dyDescent="0.2">
      <c r="A1198" s="12">
        <v>12</v>
      </c>
      <c r="B1198" s="373"/>
      <c r="C1198" s="13"/>
      <c r="D1198" s="13">
        <v>460.36</v>
      </c>
      <c r="E1198" s="13">
        <f t="shared" si="125"/>
        <v>0</v>
      </c>
      <c r="F1198" s="341">
        <f>E1198*E1183</f>
        <v>0</v>
      </c>
      <c r="G1198" s="13">
        <v>126.83</v>
      </c>
      <c r="H1198" s="13">
        <f t="shared" si="126"/>
        <v>0</v>
      </c>
      <c r="I1198" s="341">
        <f>H1198*H1183</f>
        <v>0</v>
      </c>
      <c r="J1198" s="32">
        <f t="shared" si="127"/>
        <v>0</v>
      </c>
    </row>
    <row r="1199" spans="1:10" x14ac:dyDescent="0.2">
      <c r="A1199" s="13">
        <v>13</v>
      </c>
      <c r="B1199" s="373"/>
      <c r="C1199" s="13"/>
      <c r="D1199" s="13">
        <v>460.37</v>
      </c>
      <c r="E1199" s="13">
        <f t="shared" si="125"/>
        <v>9.9999999999909051E-3</v>
      </c>
      <c r="F1199" s="341">
        <f>E1199*E1183</f>
        <v>0</v>
      </c>
      <c r="G1199" s="13">
        <v>126.84</v>
      </c>
      <c r="H1199" s="13">
        <f t="shared" si="126"/>
        <v>1.0000000000005116E-2</v>
      </c>
      <c r="I1199" s="341">
        <f>H1199*H1183</f>
        <v>0</v>
      </c>
      <c r="J1199" s="32" t="e">
        <f t="shared" si="127"/>
        <v>#DIV/0!</v>
      </c>
    </row>
    <row r="1200" spans="1:10" x14ac:dyDescent="0.2">
      <c r="A1200" s="12">
        <v>14</v>
      </c>
      <c r="B1200" s="373"/>
      <c r="C1200" s="13"/>
      <c r="D1200" s="13">
        <v>460.37</v>
      </c>
      <c r="E1200" s="13">
        <f t="shared" si="125"/>
        <v>0</v>
      </c>
      <c r="F1200" s="341">
        <f>E1200*E1183</f>
        <v>0</v>
      </c>
      <c r="G1200" s="13">
        <v>126.84</v>
      </c>
      <c r="H1200" s="13">
        <f t="shared" si="126"/>
        <v>0</v>
      </c>
      <c r="I1200" s="341">
        <f>H1200*H1183</f>
        <v>0</v>
      </c>
      <c r="J1200" s="32">
        <f t="shared" si="127"/>
        <v>0</v>
      </c>
    </row>
    <row r="1201" spans="1:10" x14ac:dyDescent="0.2">
      <c r="A1201" s="13">
        <v>15</v>
      </c>
      <c r="B1201" s="373"/>
      <c r="C1201" s="13"/>
      <c r="D1201" s="13">
        <v>460.37</v>
      </c>
      <c r="E1201" s="13">
        <f t="shared" si="125"/>
        <v>0</v>
      </c>
      <c r="F1201" s="341">
        <f>E1201*E1183</f>
        <v>0</v>
      </c>
      <c r="G1201" s="13">
        <v>126.84</v>
      </c>
      <c r="H1201" s="13">
        <f t="shared" si="126"/>
        <v>0</v>
      </c>
      <c r="I1201" s="341">
        <f>H1201*H1183</f>
        <v>0</v>
      </c>
      <c r="J1201" s="32">
        <f t="shared" si="127"/>
        <v>0</v>
      </c>
    </row>
    <row r="1202" spans="1:10" x14ac:dyDescent="0.2">
      <c r="A1202" s="12">
        <v>16</v>
      </c>
      <c r="B1202" s="373"/>
      <c r="C1202" s="13"/>
      <c r="D1202" s="13">
        <v>460.37</v>
      </c>
      <c r="E1202" s="13">
        <f t="shared" si="125"/>
        <v>0</v>
      </c>
      <c r="F1202" s="341">
        <f>E1202*E1183</f>
        <v>0</v>
      </c>
      <c r="G1202" s="13">
        <v>126.84</v>
      </c>
      <c r="H1202" s="13">
        <f t="shared" si="126"/>
        <v>0</v>
      </c>
      <c r="I1202" s="341">
        <f>H1202*H1183</f>
        <v>0</v>
      </c>
      <c r="J1202" s="32">
        <f t="shared" si="127"/>
        <v>0</v>
      </c>
    </row>
    <row r="1203" spans="1:10" x14ac:dyDescent="0.2">
      <c r="A1203" s="13">
        <v>17</v>
      </c>
      <c r="B1203" s="373"/>
      <c r="C1203" s="13"/>
      <c r="D1203" s="13">
        <v>460.38</v>
      </c>
      <c r="E1203" s="13">
        <f t="shared" si="125"/>
        <v>9.9999999999909051E-3</v>
      </c>
      <c r="F1203" s="341">
        <f>E1203*E1183</f>
        <v>0</v>
      </c>
      <c r="G1203" s="13">
        <v>126.84</v>
      </c>
      <c r="H1203" s="13">
        <f t="shared" si="126"/>
        <v>0</v>
      </c>
      <c r="I1203" s="341">
        <f>H1203*H1183</f>
        <v>0</v>
      </c>
      <c r="J1203" s="32" t="e">
        <f t="shared" si="127"/>
        <v>#DIV/0!</v>
      </c>
    </row>
    <row r="1204" spans="1:10" x14ac:dyDescent="0.2">
      <c r="A1204" s="12">
        <v>18</v>
      </c>
      <c r="B1204" s="373"/>
      <c r="C1204" s="13"/>
      <c r="D1204" s="13">
        <v>460.38</v>
      </c>
      <c r="E1204" s="13">
        <f t="shared" si="125"/>
        <v>0</v>
      </c>
      <c r="F1204" s="341">
        <f>E1204*E1183</f>
        <v>0</v>
      </c>
      <c r="G1204" s="13">
        <v>126.85</v>
      </c>
      <c r="H1204" s="13">
        <f t="shared" si="126"/>
        <v>9.9999999999909051E-3</v>
      </c>
      <c r="I1204" s="341">
        <f>H1204*H1183</f>
        <v>0</v>
      </c>
      <c r="J1204" s="32">
        <f t="shared" si="127"/>
        <v>0</v>
      </c>
    </row>
    <row r="1205" spans="1:10" x14ac:dyDescent="0.2">
      <c r="A1205" s="13">
        <v>19</v>
      </c>
      <c r="B1205" s="373"/>
      <c r="C1205" s="13"/>
      <c r="D1205" s="13">
        <v>460.38</v>
      </c>
      <c r="E1205" s="13">
        <f t="shared" si="125"/>
        <v>0</v>
      </c>
      <c r="F1205" s="341">
        <f>E1205*E1183</f>
        <v>0</v>
      </c>
      <c r="G1205" s="13">
        <v>126.85</v>
      </c>
      <c r="H1205" s="13">
        <f t="shared" si="126"/>
        <v>0</v>
      </c>
      <c r="I1205" s="341">
        <f>H1205*H1183</f>
        <v>0</v>
      </c>
      <c r="J1205" s="32">
        <f t="shared" si="127"/>
        <v>0</v>
      </c>
    </row>
    <row r="1206" spans="1:10" x14ac:dyDescent="0.2">
      <c r="A1206" s="12">
        <v>20</v>
      </c>
      <c r="B1206" s="373"/>
      <c r="C1206" s="13"/>
      <c r="D1206" s="13">
        <v>460.38</v>
      </c>
      <c r="E1206" s="13">
        <f t="shared" si="125"/>
        <v>0</v>
      </c>
      <c r="F1206" s="341">
        <f>E1206*E1183</f>
        <v>0</v>
      </c>
      <c r="G1206" s="13">
        <v>126.85</v>
      </c>
      <c r="H1206" s="13">
        <f t="shared" si="126"/>
        <v>0</v>
      </c>
      <c r="I1206" s="341">
        <f>H1206*H1183</f>
        <v>0</v>
      </c>
      <c r="J1206" s="32">
        <f t="shared" si="127"/>
        <v>0</v>
      </c>
    </row>
    <row r="1207" spans="1:10" x14ac:dyDescent="0.2">
      <c r="A1207" s="13">
        <v>21</v>
      </c>
      <c r="B1207" s="373"/>
      <c r="C1207" s="13"/>
      <c r="D1207" s="13">
        <v>460.39</v>
      </c>
      <c r="E1207" s="13">
        <f t="shared" si="125"/>
        <v>9.9999999999909051E-3</v>
      </c>
      <c r="F1207" s="341">
        <f>E1207*E1183</f>
        <v>0</v>
      </c>
      <c r="G1207" s="13">
        <v>126.85</v>
      </c>
      <c r="H1207" s="13">
        <f t="shared" si="126"/>
        <v>0</v>
      </c>
      <c r="I1207" s="341">
        <f>H1207*H1183</f>
        <v>0</v>
      </c>
      <c r="J1207" s="32" t="e">
        <f t="shared" si="127"/>
        <v>#DIV/0!</v>
      </c>
    </row>
    <row r="1208" spans="1:10" x14ac:dyDescent="0.2">
      <c r="A1208" s="12">
        <v>22</v>
      </c>
      <c r="B1208" s="373"/>
      <c r="C1208" s="13"/>
      <c r="D1208" s="13">
        <v>460.39</v>
      </c>
      <c r="E1208" s="13">
        <f t="shared" si="125"/>
        <v>0</v>
      </c>
      <c r="F1208" s="341">
        <f>E1208*E1183</f>
        <v>0</v>
      </c>
      <c r="G1208" s="13">
        <v>126.85</v>
      </c>
      <c r="H1208" s="13">
        <f t="shared" si="126"/>
        <v>0</v>
      </c>
      <c r="I1208" s="341">
        <f>H1208*H1183</f>
        <v>0</v>
      </c>
      <c r="J1208" s="32">
        <f t="shared" si="127"/>
        <v>0</v>
      </c>
    </row>
    <row r="1209" spans="1:10" x14ac:dyDescent="0.2">
      <c r="A1209" s="13">
        <v>23</v>
      </c>
      <c r="B1209" s="373"/>
      <c r="C1209" s="13"/>
      <c r="D1209" s="13">
        <v>460.39</v>
      </c>
      <c r="E1209" s="13">
        <f t="shared" si="125"/>
        <v>0</v>
      </c>
      <c r="F1209" s="341">
        <f>E1209*E1183</f>
        <v>0</v>
      </c>
      <c r="G1209" s="13">
        <v>126.85</v>
      </c>
      <c r="H1209" s="13">
        <f t="shared" si="126"/>
        <v>0</v>
      </c>
      <c r="I1209" s="341">
        <f>H1209*H1183</f>
        <v>0</v>
      </c>
      <c r="J1209" s="32">
        <f t="shared" si="127"/>
        <v>0</v>
      </c>
    </row>
    <row r="1210" spans="1:10" ht="13.5" thickBot="1" x14ac:dyDescent="0.25">
      <c r="A1210" s="238">
        <v>24</v>
      </c>
      <c r="B1210" s="374"/>
      <c r="C1210" s="35"/>
      <c r="D1210" s="35">
        <v>460.39</v>
      </c>
      <c r="E1210" s="35">
        <f t="shared" si="125"/>
        <v>0</v>
      </c>
      <c r="F1210" s="341">
        <f>E1210*E1183</f>
        <v>0</v>
      </c>
      <c r="G1210" s="35">
        <v>126.85</v>
      </c>
      <c r="H1210" s="35">
        <f t="shared" si="126"/>
        <v>0</v>
      </c>
      <c r="I1210" s="341">
        <f>H1210*H1183</f>
        <v>0</v>
      </c>
      <c r="J1210" s="36">
        <f t="shared" si="127"/>
        <v>0</v>
      </c>
    </row>
    <row r="1211" spans="1:10" ht="13.5" thickBot="1" x14ac:dyDescent="0.25">
      <c r="A1211" s="16" t="s">
        <v>21</v>
      </c>
      <c r="B1211" s="16"/>
      <c r="C1211" s="16" t="s">
        <v>20</v>
      </c>
      <c r="D1211" s="267" t="s">
        <v>20</v>
      </c>
      <c r="E1211" s="19">
        <f>E1210+E1209+E1208+E1207+E1206+E1205+E1204+E1203+E1202+E1201+E1200+E1199+E1198+E1197+E1196+E1195+E1194+E1193+E1192+E1191+E1190+E1189+E1188+E1187</f>
        <v>6.0000000000002274E-2</v>
      </c>
      <c r="F1211" s="19">
        <f>SUM(F1187:F1210)</f>
        <v>0</v>
      </c>
      <c r="G1211" s="267" t="s">
        <v>20</v>
      </c>
      <c r="H1211" s="16">
        <f>H1210+H1209+H1208+H1207+H1206+H1205+H1204+H1203+H1202+H1201+H1200+H1199+H1198+H1197+H1196+H1195+H1194+H1193+H1192+H1191+H1190+H1189+H1188+H1187</f>
        <v>3.9999999999992042E-2</v>
      </c>
      <c r="I1211" s="19">
        <f>SUM(I1187:I1210)</f>
        <v>0</v>
      </c>
      <c r="J1211" s="19" t="e">
        <f t="shared" si="127"/>
        <v>#DIV/0!</v>
      </c>
    </row>
    <row r="1212" spans="1:10" x14ac:dyDescent="0.2">
      <c r="A1212" s="4"/>
      <c r="B1212" s="4"/>
      <c r="C1212" s="4"/>
      <c r="D1212" s="4"/>
      <c r="E1212" s="4"/>
      <c r="F1212" s="376"/>
      <c r="G1212" s="376"/>
      <c r="H1212" s="376"/>
      <c r="I1212" s="376"/>
      <c r="J1212" s="376"/>
    </row>
    <row r="1213" spans="1:10" x14ac:dyDescent="0.2">
      <c r="A1213" s="306" t="s">
        <v>37</v>
      </c>
      <c r="B1213" s="307"/>
      <c r="C1213" s="307"/>
      <c r="D1213" s="307"/>
      <c r="E1213" s="307"/>
      <c r="F1213" s="396" t="s">
        <v>109</v>
      </c>
      <c r="G1213" s="397"/>
      <c r="H1213" s="397"/>
      <c r="I1213" s="397"/>
      <c r="J1213" s="397"/>
    </row>
    <row r="1214" spans="1:10" x14ac:dyDescent="0.2">
      <c r="A1214" s="403" t="s">
        <v>0</v>
      </c>
      <c r="B1214" s="403"/>
      <c r="C1214" s="403"/>
      <c r="D1214" s="307"/>
      <c r="E1214" s="307"/>
      <c r="F1214" s="398" t="s">
        <v>2</v>
      </c>
      <c r="G1214" s="398"/>
      <c r="H1214" s="398"/>
      <c r="I1214" s="398"/>
      <c r="J1214" s="399"/>
    </row>
    <row r="1215" spans="1:10" x14ac:dyDescent="0.2">
      <c r="A1215" s="309"/>
      <c r="B1215" s="309"/>
      <c r="C1215" s="309"/>
      <c r="D1215" s="309"/>
      <c r="E1215" s="307"/>
      <c r="F1215" s="398" t="s">
        <v>110</v>
      </c>
      <c r="G1215" s="399"/>
      <c r="H1215" s="399"/>
      <c r="I1215" s="399"/>
      <c r="J1215" s="399"/>
    </row>
    <row r="1216" spans="1:10" x14ac:dyDescent="0.2">
      <c r="A1216" s="377" t="s">
        <v>126</v>
      </c>
      <c r="B1216" s="308"/>
      <c r="C1216" s="308"/>
      <c r="D1216" s="308"/>
      <c r="E1216" s="307"/>
      <c r="F1216" s="396" t="s">
        <v>4</v>
      </c>
      <c r="G1216" s="396"/>
      <c r="H1216" s="396"/>
      <c r="I1216" s="396"/>
      <c r="J1216" s="397"/>
    </row>
    <row r="1217" spans="1:10" x14ac:dyDescent="0.2">
      <c r="A1217" s="307"/>
      <c r="B1217" s="307"/>
      <c r="C1217" s="307"/>
      <c r="D1217" s="307"/>
      <c r="E1217" s="307"/>
      <c r="F1217" s="398" t="s">
        <v>111</v>
      </c>
      <c r="G1217" s="399"/>
      <c r="H1217" s="399"/>
      <c r="I1217" s="399"/>
      <c r="J1217" s="399"/>
    </row>
    <row r="1218" spans="1:10" x14ac:dyDescent="0.2">
      <c r="A1218" s="307"/>
      <c r="B1218" s="307"/>
      <c r="C1218" s="307"/>
      <c r="D1218" s="307"/>
      <c r="E1218" s="307"/>
      <c r="F1218" s="398" t="s">
        <v>6</v>
      </c>
      <c r="G1218" s="398"/>
      <c r="H1218" s="398"/>
      <c r="I1218" s="398"/>
      <c r="J1218" s="399"/>
    </row>
    <row r="1219" spans="1:10" x14ac:dyDescent="0.2">
      <c r="A1219" s="4"/>
      <c r="B1219" s="4"/>
      <c r="C1219" s="4"/>
      <c r="D1219" s="4"/>
      <c r="E1219" s="4"/>
      <c r="F1219" s="376"/>
      <c r="G1219" s="376"/>
      <c r="H1219" s="376"/>
      <c r="I1219" s="376"/>
      <c r="J1219" s="376"/>
    </row>
    <row r="1220" spans="1:10" x14ac:dyDescent="0.2">
      <c r="A1220" s="376"/>
      <c r="B1220" s="376"/>
      <c r="C1220" s="376"/>
      <c r="D1220" s="400" t="s">
        <v>7</v>
      </c>
      <c r="E1220" s="400"/>
      <c r="F1220" s="400"/>
      <c r="G1220" s="400"/>
      <c r="H1220" s="376"/>
      <c r="I1220" s="376"/>
      <c r="J1220" s="376"/>
    </row>
    <row r="1221" spans="1:10" x14ac:dyDescent="0.2">
      <c r="A1221" s="401" t="s">
        <v>112</v>
      </c>
      <c r="B1221" s="401"/>
      <c r="C1221" s="401"/>
      <c r="D1221" s="401"/>
      <c r="E1221" s="401"/>
      <c r="F1221" s="401"/>
      <c r="G1221" s="401"/>
      <c r="H1221" s="401"/>
      <c r="I1221" s="401"/>
      <c r="J1221" s="401"/>
    </row>
    <row r="1222" spans="1:10" x14ac:dyDescent="0.2">
      <c r="A1222" s="401"/>
      <c r="B1222" s="401"/>
      <c r="C1222" s="401"/>
      <c r="D1222" s="401"/>
      <c r="E1222" s="401"/>
      <c r="F1222" s="401"/>
      <c r="G1222" s="401"/>
      <c r="H1222" s="401"/>
      <c r="I1222" s="401"/>
      <c r="J1222" s="401"/>
    </row>
    <row r="1223" spans="1:10" ht="13.5" thickBot="1" x14ac:dyDescent="0.25">
      <c r="A1223" s="376"/>
      <c r="B1223" s="376"/>
      <c r="C1223" s="376"/>
      <c r="D1223" s="376"/>
      <c r="E1223" s="376"/>
      <c r="F1223" s="376"/>
      <c r="G1223" s="376"/>
      <c r="H1223" s="376"/>
      <c r="I1223" s="376"/>
      <c r="J1223" s="376"/>
    </row>
    <row r="1224" spans="1:10" ht="13.5" thickBot="1" x14ac:dyDescent="0.25">
      <c r="A1224" s="394" t="s">
        <v>42</v>
      </c>
      <c r="B1224" s="394" t="s">
        <v>10</v>
      </c>
      <c r="C1224" s="394"/>
      <c r="D1224" s="394" t="s">
        <v>113</v>
      </c>
      <c r="E1224" s="394"/>
      <c r="F1224" s="394"/>
      <c r="G1224" s="394" t="s">
        <v>114</v>
      </c>
      <c r="H1224" s="394"/>
      <c r="I1224" s="394"/>
      <c r="J1224" s="394" t="s">
        <v>13</v>
      </c>
    </row>
    <row r="1225" spans="1:10" ht="13.5" thickBot="1" x14ac:dyDescent="0.25">
      <c r="A1225" s="402"/>
      <c r="B1225" s="402"/>
      <c r="C1225" s="402"/>
      <c r="D1225" s="393" t="s">
        <v>115</v>
      </c>
      <c r="E1225" s="393"/>
      <c r="F1225" s="393"/>
      <c r="G1225" s="393" t="s">
        <v>115</v>
      </c>
      <c r="H1225" s="393"/>
      <c r="I1225" s="393"/>
      <c r="J1225" s="402"/>
    </row>
    <row r="1226" spans="1:10" x14ac:dyDescent="0.2">
      <c r="A1226" s="402"/>
      <c r="B1226" s="394" t="s">
        <v>15</v>
      </c>
      <c r="C1226" s="394" t="s">
        <v>16</v>
      </c>
      <c r="D1226" s="394" t="s">
        <v>116</v>
      </c>
      <c r="E1226" s="394" t="s">
        <v>89</v>
      </c>
      <c r="F1226" s="394" t="s">
        <v>49</v>
      </c>
      <c r="G1226" s="394" t="s">
        <v>116</v>
      </c>
      <c r="H1226" s="394" t="s">
        <v>89</v>
      </c>
      <c r="I1226" s="394" t="s">
        <v>49</v>
      </c>
      <c r="J1226" s="402"/>
    </row>
    <row r="1227" spans="1:10" ht="13.5" thickBot="1" x14ac:dyDescent="0.25">
      <c r="A1227" s="395"/>
      <c r="B1227" s="395"/>
      <c r="C1227" s="395"/>
      <c r="D1227" s="395"/>
      <c r="E1227" s="395"/>
      <c r="F1227" s="395"/>
      <c r="G1227" s="395"/>
      <c r="H1227" s="395"/>
      <c r="I1227" s="395"/>
      <c r="J1227" s="395"/>
    </row>
    <row r="1228" spans="1:10" x14ac:dyDescent="0.2">
      <c r="A1228" s="293">
        <v>0</v>
      </c>
      <c r="B1228" s="378"/>
      <c r="C1228" s="379"/>
      <c r="D1228" s="378">
        <v>711.43780000000004</v>
      </c>
      <c r="E1228" s="294" t="s">
        <v>20</v>
      </c>
      <c r="F1228" s="295" t="s">
        <v>20</v>
      </c>
      <c r="G1228" s="296">
        <v>378.73867999999999</v>
      </c>
      <c r="H1228" s="294" t="s">
        <v>20</v>
      </c>
      <c r="I1228" s="295" t="s">
        <v>20</v>
      </c>
      <c r="J1228" s="294" t="s">
        <v>20</v>
      </c>
    </row>
    <row r="1229" spans="1:10" x14ac:dyDescent="0.2">
      <c r="A1229" s="297">
        <v>1</v>
      </c>
      <c r="B1229" s="380"/>
      <c r="C1229" s="380"/>
      <c r="D1229" s="380">
        <v>711.44214999999997</v>
      </c>
      <c r="E1229" s="380">
        <f>(D1229-D1228)</f>
        <v>4.3499999999312422E-3</v>
      </c>
      <c r="F1229" s="380">
        <f>E1229*105000</f>
        <v>456.74999999278043</v>
      </c>
      <c r="G1229" s="298">
        <v>378.74218000000002</v>
      </c>
      <c r="H1229" s="381">
        <f>G1229-G1228</f>
        <v>3.5000000000309228E-3</v>
      </c>
      <c r="I1229" s="380">
        <f>H1229*105000</f>
        <v>367.5000000032469</v>
      </c>
      <c r="J1229" s="381">
        <f t="shared" ref="J1229:J1253" si="128">I1229/F1229</f>
        <v>0.80459770116925178</v>
      </c>
    </row>
    <row r="1230" spans="1:10" x14ac:dyDescent="0.2">
      <c r="A1230" s="297">
        <v>2</v>
      </c>
      <c r="B1230" s="380"/>
      <c r="C1230" s="380"/>
      <c r="D1230" s="380">
        <v>711.44680000000005</v>
      </c>
      <c r="E1230" s="380">
        <f>(D1230-D1229)</f>
        <v>4.6500000000833097E-3</v>
      </c>
      <c r="F1230" s="380">
        <f t="shared" ref="F1230:F1252" si="129">E1230*105000</f>
        <v>488.25000000874752</v>
      </c>
      <c r="G1230" s="298">
        <v>378.74547999999999</v>
      </c>
      <c r="H1230" s="381">
        <f t="shared" ref="H1230:H1252" si="130">G1230-G1229</f>
        <v>3.2999999999674401E-3</v>
      </c>
      <c r="I1230" s="380">
        <f t="shared" ref="I1230:I1252" si="131">H1230*105000</f>
        <v>346.49999999658121</v>
      </c>
      <c r="J1230" s="381">
        <f t="shared" si="128"/>
        <v>0.70967741933512196</v>
      </c>
    </row>
    <row r="1231" spans="1:10" x14ac:dyDescent="0.2">
      <c r="A1231" s="297">
        <v>3</v>
      </c>
      <c r="B1231" s="380"/>
      <c r="C1231" s="380"/>
      <c r="D1231" s="380">
        <v>711.45320000000004</v>
      </c>
      <c r="E1231" s="380">
        <f>(D1231-D1230)</f>
        <v>6.3999999999850843E-3</v>
      </c>
      <c r="F1231" s="380">
        <f t="shared" si="129"/>
        <v>671.99999999843385</v>
      </c>
      <c r="G1231" s="298">
        <v>378.74892999999997</v>
      </c>
      <c r="H1231" s="381">
        <f t="shared" si="130"/>
        <v>3.4499999999866304E-3</v>
      </c>
      <c r="I1231" s="380">
        <f t="shared" si="131"/>
        <v>362.24999999859619</v>
      </c>
      <c r="J1231" s="381">
        <f t="shared" si="128"/>
        <v>0.53906249999916733</v>
      </c>
    </row>
    <row r="1232" spans="1:10" x14ac:dyDescent="0.2">
      <c r="A1232" s="297">
        <v>4</v>
      </c>
      <c r="B1232" s="380"/>
      <c r="C1232" s="380"/>
      <c r="D1232" s="380">
        <v>711.46154999999999</v>
      </c>
      <c r="E1232" s="380">
        <f t="shared" ref="E1232:E1252" si="132">D1232-D1231</f>
        <v>8.3499999999503416E-3</v>
      </c>
      <c r="F1232" s="380">
        <f t="shared" si="129"/>
        <v>876.74999999478587</v>
      </c>
      <c r="G1232" s="298">
        <v>378.75268</v>
      </c>
      <c r="H1232" s="381">
        <f t="shared" si="130"/>
        <v>3.7500000000250111E-3</v>
      </c>
      <c r="I1232" s="380">
        <f t="shared" si="131"/>
        <v>393.75000000262617</v>
      </c>
      <c r="J1232" s="381">
        <f t="shared" si="128"/>
        <v>0.44910179641285181</v>
      </c>
    </row>
    <row r="1233" spans="1:10" x14ac:dyDescent="0.2">
      <c r="A1233" s="297">
        <v>5</v>
      </c>
      <c r="B1233" s="380"/>
      <c r="C1233" s="380"/>
      <c r="D1233" s="380">
        <v>711.47055</v>
      </c>
      <c r="E1233" s="380">
        <f t="shared" si="132"/>
        <v>9.0000000000145519E-3</v>
      </c>
      <c r="F1233" s="380">
        <f t="shared" si="129"/>
        <v>945.00000000152795</v>
      </c>
      <c r="G1233" s="298">
        <v>378.75612999999998</v>
      </c>
      <c r="H1233" s="381">
        <f t="shared" si="130"/>
        <v>3.4499999999866304E-3</v>
      </c>
      <c r="I1233" s="380">
        <f t="shared" si="131"/>
        <v>362.24999999859619</v>
      </c>
      <c r="J1233" s="381">
        <f t="shared" si="128"/>
        <v>0.38333333333122804</v>
      </c>
    </row>
    <row r="1234" spans="1:10" x14ac:dyDescent="0.2">
      <c r="A1234" s="297">
        <v>6</v>
      </c>
      <c r="B1234" s="380"/>
      <c r="C1234" s="380"/>
      <c r="D1234" s="380">
        <v>711.48149999999998</v>
      </c>
      <c r="E1234" s="380">
        <f t="shared" si="132"/>
        <v>1.0949999999979809E-2</v>
      </c>
      <c r="F1234" s="380">
        <f t="shared" si="129"/>
        <v>1149.74999999788</v>
      </c>
      <c r="G1234" s="298">
        <v>378.76033000000001</v>
      </c>
      <c r="H1234" s="381">
        <f t="shared" si="130"/>
        <v>4.2000000000257387E-3</v>
      </c>
      <c r="I1234" s="380">
        <f t="shared" si="131"/>
        <v>441.00000000270256</v>
      </c>
      <c r="J1234" s="381">
        <f t="shared" si="128"/>
        <v>0.38356164383867425</v>
      </c>
    </row>
    <row r="1235" spans="1:10" x14ac:dyDescent="0.2">
      <c r="A1235" s="297">
        <v>7</v>
      </c>
      <c r="B1235" s="380"/>
      <c r="C1235" s="380"/>
      <c r="D1235" s="380">
        <v>711.49249999999995</v>
      </c>
      <c r="E1235" s="380">
        <f t="shared" si="132"/>
        <v>1.0999999999967258E-2</v>
      </c>
      <c r="F1235" s="380">
        <f t="shared" si="129"/>
        <v>1154.9999999965621</v>
      </c>
      <c r="G1235" s="298">
        <v>378.76508000000001</v>
      </c>
      <c r="H1235" s="381">
        <f t="shared" si="130"/>
        <v>4.7500000000013642E-3</v>
      </c>
      <c r="I1235" s="380">
        <f t="shared" si="131"/>
        <v>498.75000000014325</v>
      </c>
      <c r="J1235" s="381">
        <f t="shared" si="128"/>
        <v>0.43181818181959114</v>
      </c>
    </row>
    <row r="1236" spans="1:10" x14ac:dyDescent="0.2">
      <c r="A1236" s="297">
        <v>8</v>
      </c>
      <c r="B1236" s="380"/>
      <c r="C1236" s="380"/>
      <c r="D1236" s="380">
        <v>711.50360000000001</v>
      </c>
      <c r="E1236" s="380">
        <f t="shared" si="132"/>
        <v>1.1100000000055843E-2</v>
      </c>
      <c r="F1236" s="380">
        <f t="shared" si="129"/>
        <v>1165.5000000058635</v>
      </c>
      <c r="G1236" s="298">
        <v>378.76972999999998</v>
      </c>
      <c r="H1236" s="381">
        <f t="shared" si="130"/>
        <v>4.6499999999696229E-3</v>
      </c>
      <c r="I1236" s="380">
        <f t="shared" si="131"/>
        <v>488.2499999968104</v>
      </c>
      <c r="J1236" s="381">
        <f t="shared" si="128"/>
        <v>0.41891891891407468</v>
      </c>
    </row>
    <row r="1237" spans="1:10" x14ac:dyDescent="0.2">
      <c r="A1237" s="297">
        <v>9</v>
      </c>
      <c r="B1237" s="380"/>
      <c r="C1237" s="380"/>
      <c r="D1237" s="380">
        <v>711.51475000000005</v>
      </c>
      <c r="E1237" s="380">
        <f t="shared" si="132"/>
        <v>1.1150000000043292E-2</v>
      </c>
      <c r="F1237" s="380">
        <f t="shared" si="129"/>
        <v>1170.7500000045457</v>
      </c>
      <c r="G1237" s="298">
        <v>378.77418</v>
      </c>
      <c r="H1237" s="381">
        <f t="shared" si="130"/>
        <v>4.450000000019827E-3</v>
      </c>
      <c r="I1237" s="380">
        <f t="shared" si="131"/>
        <v>467.25000000208183</v>
      </c>
      <c r="J1237" s="381">
        <f t="shared" si="128"/>
        <v>0.39910313901368155</v>
      </c>
    </row>
    <row r="1238" spans="1:10" x14ac:dyDescent="0.2">
      <c r="A1238" s="297">
        <v>10</v>
      </c>
      <c r="B1238" s="380"/>
      <c r="C1238" s="380"/>
      <c r="D1238" s="380">
        <v>711.52515000000005</v>
      </c>
      <c r="E1238" s="380">
        <f t="shared" si="132"/>
        <v>1.0400000000004184E-2</v>
      </c>
      <c r="F1238" s="380">
        <f t="shared" si="129"/>
        <v>1092.0000000004393</v>
      </c>
      <c r="G1238" s="298">
        <v>378.77863000000002</v>
      </c>
      <c r="H1238" s="381">
        <f t="shared" si="130"/>
        <v>4.450000000019827E-3</v>
      </c>
      <c r="I1238" s="380">
        <f t="shared" si="131"/>
        <v>467.25000000208183</v>
      </c>
      <c r="J1238" s="381">
        <f t="shared" si="128"/>
        <v>0.4278846153863497</v>
      </c>
    </row>
    <row r="1239" spans="1:10" x14ac:dyDescent="0.2">
      <c r="A1239" s="297">
        <v>11</v>
      </c>
      <c r="B1239" s="380"/>
      <c r="C1239" s="380"/>
      <c r="D1239" s="380">
        <v>711.53480000000002</v>
      </c>
      <c r="E1239" s="380">
        <f t="shared" si="132"/>
        <v>9.6499999999650754E-3</v>
      </c>
      <c r="F1239" s="380">
        <f t="shared" si="129"/>
        <v>1013.2499999963329</v>
      </c>
      <c r="G1239" s="298">
        <v>378.78313000000003</v>
      </c>
      <c r="H1239" s="381">
        <f t="shared" si="130"/>
        <v>4.500000000007276E-3</v>
      </c>
      <c r="I1239" s="380">
        <f t="shared" si="131"/>
        <v>472.50000000076398</v>
      </c>
      <c r="J1239" s="381">
        <f t="shared" si="128"/>
        <v>0.46632124352575771</v>
      </c>
    </row>
    <row r="1240" spans="1:10" x14ac:dyDescent="0.2">
      <c r="A1240" s="297">
        <v>12</v>
      </c>
      <c r="B1240" s="380"/>
      <c r="C1240" s="380"/>
      <c r="D1240" s="380">
        <v>711.54560000000004</v>
      </c>
      <c r="E1240" s="380">
        <f t="shared" si="132"/>
        <v>1.0800000000017462E-2</v>
      </c>
      <c r="F1240" s="380">
        <f t="shared" si="129"/>
        <v>1134.0000000018335</v>
      </c>
      <c r="G1240" s="298">
        <v>378.78813000000002</v>
      </c>
      <c r="H1240" s="381">
        <f t="shared" si="130"/>
        <v>4.9999999999954525E-3</v>
      </c>
      <c r="I1240" s="380">
        <f t="shared" si="131"/>
        <v>524.99999999952252</v>
      </c>
      <c r="J1240" s="381">
        <f t="shared" si="128"/>
        <v>0.46296296296179335</v>
      </c>
    </row>
    <row r="1241" spans="1:10" x14ac:dyDescent="0.2">
      <c r="A1241" s="297">
        <v>13</v>
      </c>
      <c r="B1241" s="380"/>
      <c r="C1241" s="380"/>
      <c r="D1241" s="380">
        <v>711.55745000000002</v>
      </c>
      <c r="E1241" s="380">
        <f t="shared" si="132"/>
        <v>1.1849999999981264E-2</v>
      </c>
      <c r="F1241" s="380">
        <f t="shared" si="129"/>
        <v>1244.2499999980328</v>
      </c>
      <c r="G1241" s="298">
        <v>378.79257999999999</v>
      </c>
      <c r="H1241" s="381">
        <f t="shared" si="130"/>
        <v>4.4499999999629836E-3</v>
      </c>
      <c r="I1241" s="380">
        <f t="shared" si="131"/>
        <v>467.24999999611327</v>
      </c>
      <c r="J1241" s="381">
        <f t="shared" si="128"/>
        <v>0.37552742615780754</v>
      </c>
    </row>
    <row r="1242" spans="1:10" x14ac:dyDescent="0.2">
      <c r="A1242" s="297">
        <v>14</v>
      </c>
      <c r="B1242" s="380"/>
      <c r="C1242" s="380"/>
      <c r="D1242" s="380">
        <v>711.56645000000003</v>
      </c>
      <c r="E1242" s="380">
        <f t="shared" si="132"/>
        <v>9.0000000000145519E-3</v>
      </c>
      <c r="F1242" s="380">
        <f t="shared" si="129"/>
        <v>945.00000000152795</v>
      </c>
      <c r="G1242" s="298">
        <v>378.79642999999999</v>
      </c>
      <c r="H1242" s="381">
        <f t="shared" si="130"/>
        <v>3.8499999999999091E-3</v>
      </c>
      <c r="I1242" s="380">
        <f t="shared" si="131"/>
        <v>404.24999999999045</v>
      </c>
      <c r="J1242" s="381">
        <f t="shared" si="128"/>
        <v>0.42777777777707598</v>
      </c>
    </row>
    <row r="1243" spans="1:10" x14ac:dyDescent="0.2">
      <c r="A1243" s="297">
        <v>15</v>
      </c>
      <c r="B1243" s="380"/>
      <c r="C1243" s="380"/>
      <c r="D1243" s="380">
        <v>711.5752</v>
      </c>
      <c r="E1243" s="380">
        <f t="shared" si="132"/>
        <v>8.7499999999636202E-3</v>
      </c>
      <c r="F1243" s="380">
        <f t="shared" si="129"/>
        <v>918.74999999618012</v>
      </c>
      <c r="G1243" s="298">
        <v>378.80043000000001</v>
      </c>
      <c r="H1243" s="381">
        <f t="shared" si="130"/>
        <v>4.0000000000190994E-3</v>
      </c>
      <c r="I1243" s="380">
        <f t="shared" si="131"/>
        <v>420.00000000200544</v>
      </c>
      <c r="J1243" s="381">
        <f t="shared" si="128"/>
        <v>0.45714285714694058</v>
      </c>
    </row>
    <row r="1244" spans="1:10" x14ac:dyDescent="0.2">
      <c r="A1244" s="297">
        <v>16</v>
      </c>
      <c r="B1244" s="380"/>
      <c r="C1244" s="380"/>
      <c r="D1244" s="380">
        <v>711.58410000000003</v>
      </c>
      <c r="E1244" s="380">
        <f t="shared" si="132"/>
        <v>8.900000000039654E-3</v>
      </c>
      <c r="F1244" s="380">
        <f t="shared" si="129"/>
        <v>934.50000000416367</v>
      </c>
      <c r="G1244" s="298">
        <v>378.80462999999997</v>
      </c>
      <c r="H1244" s="381">
        <f t="shared" si="130"/>
        <v>4.1999999999688953E-3</v>
      </c>
      <c r="I1244" s="380">
        <f t="shared" si="131"/>
        <v>440.999999996734</v>
      </c>
      <c r="J1244" s="381">
        <f t="shared" si="128"/>
        <v>0.47191011235395303</v>
      </c>
    </row>
    <row r="1245" spans="1:10" x14ac:dyDescent="0.2">
      <c r="A1245" s="297">
        <v>17</v>
      </c>
      <c r="B1245" s="380"/>
      <c r="C1245" s="380"/>
      <c r="D1245" s="380">
        <v>711.59349999999995</v>
      </c>
      <c r="E1245" s="380">
        <f t="shared" si="132"/>
        <v>9.3999999999141437E-3</v>
      </c>
      <c r="F1245" s="380">
        <f t="shared" si="129"/>
        <v>986.99999999098509</v>
      </c>
      <c r="G1245" s="298">
        <v>378.80862999999999</v>
      </c>
      <c r="H1245" s="381">
        <f t="shared" si="130"/>
        <v>4.0000000000190994E-3</v>
      </c>
      <c r="I1245" s="380">
        <f t="shared" si="131"/>
        <v>420.00000000200544</v>
      </c>
      <c r="J1245" s="381">
        <f t="shared" si="128"/>
        <v>0.42553191489953551</v>
      </c>
    </row>
    <row r="1246" spans="1:10" x14ac:dyDescent="0.2">
      <c r="A1246" s="297">
        <v>18</v>
      </c>
      <c r="B1246" s="380"/>
      <c r="C1246" s="380"/>
      <c r="D1246" s="380">
        <v>711.60315000000003</v>
      </c>
      <c r="E1246" s="380">
        <f t="shared" si="132"/>
        <v>9.6500000000787622E-3</v>
      </c>
      <c r="F1246" s="380">
        <f t="shared" si="129"/>
        <v>1013.25000000827</v>
      </c>
      <c r="G1246" s="298">
        <v>378.81263000000001</v>
      </c>
      <c r="H1246" s="381">
        <f t="shared" si="130"/>
        <v>4.0000000000190994E-3</v>
      </c>
      <c r="I1246" s="380">
        <f t="shared" si="131"/>
        <v>420.00000000200544</v>
      </c>
      <c r="J1246" s="381">
        <f t="shared" si="128"/>
        <v>0.41450777201932143</v>
      </c>
    </row>
    <row r="1247" spans="1:10" x14ac:dyDescent="0.2">
      <c r="A1247" s="297">
        <v>19</v>
      </c>
      <c r="B1247" s="380"/>
      <c r="C1247" s="380"/>
      <c r="D1247" s="380">
        <v>711.61239999999998</v>
      </c>
      <c r="E1247" s="380">
        <f t="shared" si="132"/>
        <v>9.2499999999517968E-3</v>
      </c>
      <c r="F1247" s="380">
        <f t="shared" si="129"/>
        <v>971.24999999493866</v>
      </c>
      <c r="G1247" s="298">
        <v>378.81657999999999</v>
      </c>
      <c r="H1247" s="381">
        <f t="shared" si="130"/>
        <v>3.949999999974807E-3</v>
      </c>
      <c r="I1247" s="380">
        <f t="shared" si="131"/>
        <v>414.74999999735473</v>
      </c>
      <c r="J1247" s="381">
        <f t="shared" si="128"/>
        <v>0.42702702702652878</v>
      </c>
    </row>
    <row r="1248" spans="1:10" x14ac:dyDescent="0.2">
      <c r="A1248" s="297">
        <v>20</v>
      </c>
      <c r="B1248" s="380"/>
      <c r="C1248" s="380"/>
      <c r="D1248" s="380">
        <v>711.62009999999998</v>
      </c>
      <c r="E1248" s="380">
        <f t="shared" si="132"/>
        <v>7.6999999999998181E-3</v>
      </c>
      <c r="F1248" s="380">
        <f t="shared" si="129"/>
        <v>808.4999999999809</v>
      </c>
      <c r="G1248" s="298">
        <v>378.82062999999999</v>
      </c>
      <c r="H1248" s="381">
        <f t="shared" si="130"/>
        <v>4.0500000000065484E-3</v>
      </c>
      <c r="I1248" s="380">
        <f t="shared" si="131"/>
        <v>425.25000000068758</v>
      </c>
      <c r="J1248" s="381">
        <f t="shared" si="128"/>
        <v>0.52597402597488885</v>
      </c>
    </row>
    <row r="1249" spans="1:10" x14ac:dyDescent="0.2">
      <c r="A1249" s="297">
        <v>21</v>
      </c>
      <c r="B1249" s="380"/>
      <c r="C1249" s="380"/>
      <c r="D1249" s="380">
        <v>711.62635</v>
      </c>
      <c r="E1249" s="380">
        <f t="shared" si="132"/>
        <v>6.2500000000227374E-3</v>
      </c>
      <c r="F1249" s="380">
        <f t="shared" si="129"/>
        <v>656.25000000238742</v>
      </c>
      <c r="G1249" s="298">
        <v>378.82468</v>
      </c>
      <c r="H1249" s="381">
        <f t="shared" si="130"/>
        <v>4.0500000000065484E-3</v>
      </c>
      <c r="I1249" s="380">
        <f t="shared" si="131"/>
        <v>425.25000000068758</v>
      </c>
      <c r="J1249" s="381">
        <f t="shared" si="128"/>
        <v>0.64799999999869029</v>
      </c>
    </row>
    <row r="1250" spans="1:10" x14ac:dyDescent="0.2">
      <c r="A1250" s="297">
        <v>22</v>
      </c>
      <c r="B1250" s="380"/>
      <c r="C1250" s="380"/>
      <c r="D1250" s="380">
        <v>711.63165000000004</v>
      </c>
      <c r="E1250" s="380">
        <f t="shared" si="132"/>
        <v>5.3000000000338332E-3</v>
      </c>
      <c r="F1250" s="380">
        <f t="shared" si="129"/>
        <v>556.50000000355249</v>
      </c>
      <c r="G1250" s="298">
        <v>378.82823000000002</v>
      </c>
      <c r="H1250" s="381">
        <f t="shared" si="130"/>
        <v>3.5500000000183718E-3</v>
      </c>
      <c r="I1250" s="380">
        <f t="shared" si="131"/>
        <v>372.75000000192904</v>
      </c>
      <c r="J1250" s="381">
        <f t="shared" si="128"/>
        <v>0.66981132075390748</v>
      </c>
    </row>
    <row r="1251" spans="1:10" x14ac:dyDescent="0.2">
      <c r="A1251" s="297">
        <v>23</v>
      </c>
      <c r="B1251" s="380"/>
      <c r="C1251" s="380"/>
      <c r="D1251" s="380">
        <v>711.63655000000006</v>
      </c>
      <c r="E1251" s="380">
        <f t="shared" si="132"/>
        <v>4.9000000000205546E-3</v>
      </c>
      <c r="F1251" s="380">
        <f t="shared" si="129"/>
        <v>514.50000000215823</v>
      </c>
      <c r="G1251" s="298">
        <v>378.83172999999999</v>
      </c>
      <c r="H1251" s="381">
        <f t="shared" si="130"/>
        <v>3.4999999999740794E-3</v>
      </c>
      <c r="I1251" s="380">
        <f t="shared" si="131"/>
        <v>367.49999999727834</v>
      </c>
      <c r="J1251" s="381">
        <f t="shared" si="128"/>
        <v>0.71428571427742804</v>
      </c>
    </row>
    <row r="1252" spans="1:10" ht="13.5" thickBot="1" x14ac:dyDescent="0.25">
      <c r="A1252" s="299">
        <v>24</v>
      </c>
      <c r="B1252" s="382"/>
      <c r="C1252" s="382"/>
      <c r="D1252" s="382">
        <v>711.64125000000001</v>
      </c>
      <c r="E1252" s="382">
        <f t="shared" si="132"/>
        <v>4.6999999999570719E-3</v>
      </c>
      <c r="F1252" s="382">
        <f t="shared" si="129"/>
        <v>493.49999999549254</v>
      </c>
      <c r="G1252" s="300">
        <v>378.83537999999999</v>
      </c>
      <c r="H1252" s="383">
        <f t="shared" si="130"/>
        <v>3.6499999999932697E-3</v>
      </c>
      <c r="I1252" s="382">
        <f t="shared" si="131"/>
        <v>383.24999999929332</v>
      </c>
      <c r="J1252" s="383">
        <f t="shared" si="128"/>
        <v>0.77659574468651227</v>
      </c>
    </row>
    <row r="1253" spans="1:10" ht="13.5" thickBot="1" x14ac:dyDescent="0.25">
      <c r="A1253" s="301" t="s">
        <v>21</v>
      </c>
      <c r="B1253" s="301" t="s">
        <v>20</v>
      </c>
      <c r="C1253" s="301" t="s">
        <v>20</v>
      </c>
      <c r="D1253" s="302" t="s">
        <v>20</v>
      </c>
      <c r="E1253" s="384">
        <f>SUM(E1229:E1252)</f>
        <v>0.20344999999997526</v>
      </c>
      <c r="F1253" s="303">
        <f>SUM(F1229:F1252)</f>
        <v>21362.249999997402</v>
      </c>
      <c r="G1253" s="302" t="s">
        <v>20</v>
      </c>
      <c r="H1253" s="302">
        <f>SUM(H1229:H1252)</f>
        <v>9.6699999999998454E-2</v>
      </c>
      <c r="I1253" s="303">
        <f t="shared" ref="I1253" si="133">SUM(I1229:I1252)</f>
        <v>10153.49999999984</v>
      </c>
      <c r="J1253" s="302">
        <f t="shared" si="128"/>
        <v>0.47530105677075563</v>
      </c>
    </row>
    <row r="1254" spans="1:10" x14ac:dyDescent="0.2">
      <c r="A1254" s="376"/>
      <c r="B1254" s="376"/>
      <c r="C1254" s="376"/>
      <c r="D1254" s="376"/>
      <c r="E1254" s="376"/>
      <c r="F1254" s="376"/>
      <c r="G1254" s="376"/>
      <c r="H1254" s="376"/>
      <c r="I1254" s="376"/>
      <c r="J1254" s="376"/>
    </row>
    <row r="1255" spans="1:10" x14ac:dyDescent="0.2">
      <c r="A1255" s="307"/>
      <c r="B1255" s="307"/>
      <c r="C1255" s="307"/>
      <c r="D1255" s="307"/>
      <c r="E1255" s="307"/>
      <c r="F1255" s="396" t="s">
        <v>117</v>
      </c>
      <c r="G1255" s="397"/>
      <c r="H1255" s="397"/>
      <c r="I1255" s="397"/>
      <c r="J1255" s="397"/>
    </row>
    <row r="1256" spans="1:10" x14ac:dyDescent="0.2">
      <c r="A1256" s="306" t="s">
        <v>37</v>
      </c>
      <c r="B1256" s="307"/>
      <c r="C1256" s="307"/>
      <c r="D1256" s="307"/>
      <c r="E1256" s="307"/>
      <c r="F1256" s="398" t="s">
        <v>2</v>
      </c>
      <c r="G1256" s="398"/>
      <c r="H1256" s="398"/>
      <c r="I1256" s="398"/>
      <c r="J1256" s="399"/>
    </row>
    <row r="1257" spans="1:10" x14ac:dyDescent="0.2">
      <c r="A1257" s="403" t="s">
        <v>0</v>
      </c>
      <c r="B1257" s="403"/>
      <c r="C1257" s="403"/>
      <c r="D1257" s="307"/>
      <c r="E1257" s="307"/>
      <c r="F1257" s="398" t="s">
        <v>118</v>
      </c>
      <c r="G1257" s="399"/>
      <c r="H1257" s="399"/>
      <c r="I1257" s="399"/>
      <c r="J1257" s="399"/>
    </row>
    <row r="1258" spans="1:10" x14ac:dyDescent="0.2">
      <c r="A1258" s="309"/>
      <c r="B1258" s="309"/>
      <c r="C1258" s="309"/>
      <c r="D1258" s="309"/>
      <c r="E1258" s="307"/>
      <c r="F1258" s="396" t="s">
        <v>4</v>
      </c>
      <c r="G1258" s="396"/>
      <c r="H1258" s="396"/>
      <c r="I1258" s="396"/>
      <c r="J1258" s="397"/>
    </row>
    <row r="1259" spans="1:10" x14ac:dyDescent="0.2">
      <c r="A1259" s="377" t="s">
        <v>126</v>
      </c>
      <c r="B1259" s="308"/>
      <c r="C1259" s="308"/>
      <c r="D1259" s="308"/>
      <c r="E1259" s="307"/>
      <c r="F1259" s="398" t="s">
        <v>119</v>
      </c>
      <c r="G1259" s="399"/>
      <c r="H1259" s="399"/>
      <c r="I1259" s="399"/>
      <c r="J1259" s="399"/>
    </row>
    <row r="1260" spans="1:10" x14ac:dyDescent="0.2">
      <c r="A1260" s="307"/>
      <c r="B1260" s="307"/>
      <c r="C1260" s="307"/>
      <c r="D1260" s="307"/>
      <c r="E1260" s="307"/>
      <c r="F1260" s="398" t="s">
        <v>6</v>
      </c>
      <c r="G1260" s="398"/>
      <c r="H1260" s="398"/>
      <c r="I1260" s="398"/>
      <c r="J1260" s="399"/>
    </row>
    <row r="1261" spans="1:10" x14ac:dyDescent="0.2">
      <c r="A1261" s="4"/>
      <c r="B1261" s="4"/>
      <c r="C1261" s="4"/>
      <c r="D1261" s="4"/>
      <c r="E1261" s="4"/>
      <c r="F1261" s="376"/>
      <c r="G1261" s="376"/>
      <c r="H1261" s="376"/>
      <c r="I1261" s="376"/>
      <c r="J1261" s="376"/>
    </row>
    <row r="1262" spans="1:10" x14ac:dyDescent="0.2">
      <c r="A1262" s="376"/>
      <c r="B1262" s="376"/>
      <c r="C1262" s="376"/>
      <c r="D1262" s="400" t="s">
        <v>7</v>
      </c>
      <c r="E1262" s="400"/>
      <c r="F1262" s="400"/>
      <c r="G1262" s="400"/>
      <c r="H1262" s="376"/>
      <c r="I1262" s="376"/>
      <c r="J1262" s="376"/>
    </row>
    <row r="1263" spans="1:10" x14ac:dyDescent="0.2">
      <c r="A1263" s="401" t="s">
        <v>112</v>
      </c>
      <c r="B1263" s="401"/>
      <c r="C1263" s="401"/>
      <c r="D1263" s="401"/>
      <c r="E1263" s="401"/>
      <c r="F1263" s="401"/>
      <c r="G1263" s="401"/>
      <c r="H1263" s="401"/>
      <c r="I1263" s="401"/>
      <c r="J1263" s="401"/>
    </row>
    <row r="1264" spans="1:10" x14ac:dyDescent="0.2">
      <c r="A1264" s="401"/>
      <c r="B1264" s="401"/>
      <c r="C1264" s="401"/>
      <c r="D1264" s="401"/>
      <c r="E1264" s="401"/>
      <c r="F1264" s="401"/>
      <c r="G1264" s="401"/>
      <c r="H1264" s="401"/>
      <c r="I1264" s="401"/>
      <c r="J1264" s="401"/>
    </row>
    <row r="1265" spans="1:10" ht="13.5" thickBot="1" x14ac:dyDescent="0.25">
      <c r="A1265" s="376"/>
      <c r="B1265" s="376"/>
      <c r="C1265" s="376"/>
      <c r="D1265" s="376"/>
      <c r="E1265" s="376"/>
      <c r="F1265" s="376"/>
      <c r="G1265" s="376"/>
      <c r="H1265" s="376"/>
      <c r="I1265" s="376"/>
      <c r="J1265" s="376"/>
    </row>
    <row r="1266" spans="1:10" ht="13.5" thickBot="1" x14ac:dyDescent="0.25">
      <c r="A1266" s="394" t="s">
        <v>42</v>
      </c>
      <c r="B1266" s="394" t="s">
        <v>10</v>
      </c>
      <c r="C1266" s="394"/>
      <c r="D1266" s="394" t="s">
        <v>113</v>
      </c>
      <c r="E1266" s="394"/>
      <c r="F1266" s="394"/>
      <c r="G1266" s="394" t="s">
        <v>114</v>
      </c>
      <c r="H1266" s="394"/>
      <c r="I1266" s="394"/>
      <c r="J1266" s="394" t="s">
        <v>13</v>
      </c>
    </row>
    <row r="1267" spans="1:10" ht="13.5" thickBot="1" x14ac:dyDescent="0.25">
      <c r="A1267" s="402"/>
      <c r="B1267" s="402"/>
      <c r="C1267" s="402"/>
      <c r="D1267" s="393" t="s">
        <v>115</v>
      </c>
      <c r="E1267" s="393"/>
      <c r="F1267" s="393"/>
      <c r="G1267" s="393" t="s">
        <v>115</v>
      </c>
      <c r="H1267" s="393"/>
      <c r="I1267" s="393"/>
      <c r="J1267" s="402"/>
    </row>
    <row r="1268" spans="1:10" x14ac:dyDescent="0.2">
      <c r="A1268" s="402"/>
      <c r="B1268" s="394" t="s">
        <v>15</v>
      </c>
      <c r="C1268" s="394" t="s">
        <v>16</v>
      </c>
      <c r="D1268" s="394" t="s">
        <v>116</v>
      </c>
      <c r="E1268" s="394" t="s">
        <v>48</v>
      </c>
      <c r="F1268" s="394" t="s">
        <v>49</v>
      </c>
      <c r="G1268" s="394" t="s">
        <v>116</v>
      </c>
      <c r="H1268" s="394" t="s">
        <v>48</v>
      </c>
      <c r="I1268" s="394" t="s">
        <v>49</v>
      </c>
      <c r="J1268" s="402"/>
    </row>
    <row r="1269" spans="1:10" ht="13.5" thickBot="1" x14ac:dyDescent="0.25">
      <c r="A1269" s="395"/>
      <c r="B1269" s="395"/>
      <c r="C1269" s="395"/>
      <c r="D1269" s="395"/>
      <c r="E1269" s="395"/>
      <c r="F1269" s="395"/>
      <c r="G1269" s="395"/>
      <c r="H1269" s="395"/>
      <c r="I1269" s="395"/>
      <c r="J1269" s="395"/>
    </row>
    <row r="1270" spans="1:10" x14ac:dyDescent="0.2">
      <c r="A1270" s="293">
        <v>0</v>
      </c>
      <c r="B1270" s="385"/>
      <c r="C1270" s="386"/>
      <c r="D1270" s="378">
        <v>1192.6583800000001</v>
      </c>
      <c r="E1270" s="293" t="s">
        <v>20</v>
      </c>
      <c r="F1270" s="304" t="s">
        <v>20</v>
      </c>
      <c r="G1270" s="296">
        <v>630.49757</v>
      </c>
      <c r="H1270" s="293" t="s">
        <v>20</v>
      </c>
      <c r="I1270" s="304" t="s">
        <v>20</v>
      </c>
      <c r="J1270" s="293" t="s">
        <v>20</v>
      </c>
    </row>
    <row r="1271" spans="1:10" x14ac:dyDescent="0.2">
      <c r="A1271" s="297">
        <v>1</v>
      </c>
      <c r="B1271" s="381"/>
      <c r="C1271" s="381"/>
      <c r="D1271" s="380">
        <v>1192.6626799999999</v>
      </c>
      <c r="E1271" s="381">
        <f>(D1271-D1270)</f>
        <v>4.2999999998301064E-3</v>
      </c>
      <c r="F1271" s="380">
        <f>E1271*105000</f>
        <v>451.49999998216117</v>
      </c>
      <c r="G1271" s="380">
        <v>630.50067000000001</v>
      </c>
      <c r="H1271" s="381">
        <f>G1271-G1270</f>
        <v>3.1000000000176442E-3</v>
      </c>
      <c r="I1271" s="380">
        <f>H1271*105000</f>
        <v>325.50000000185264</v>
      </c>
      <c r="J1271" s="381">
        <f t="shared" ref="J1271:J1295" si="134">I1271/F1271</f>
        <v>0.72093023259072686</v>
      </c>
    </row>
    <row r="1272" spans="1:10" x14ac:dyDescent="0.2">
      <c r="A1272" s="297">
        <v>2</v>
      </c>
      <c r="B1272" s="381"/>
      <c r="C1272" s="381"/>
      <c r="D1272" s="380">
        <v>1192.6672799999999</v>
      </c>
      <c r="E1272" s="381">
        <f t="shared" ref="E1272:E1294" si="135">(D1272-D1271)</f>
        <v>4.5999999999821739E-3</v>
      </c>
      <c r="F1272" s="380">
        <f t="shared" ref="F1272:F1294" si="136">E1272*105000</f>
        <v>482.99999999812826</v>
      </c>
      <c r="G1272" s="380">
        <v>630.50346999999999</v>
      </c>
      <c r="H1272" s="381">
        <f t="shared" ref="H1272:H1294" si="137">G1272-G1271</f>
        <v>2.7999999999792635E-3</v>
      </c>
      <c r="I1272" s="380">
        <f t="shared" ref="I1272:I1294" si="138">H1272*105000</f>
        <v>293.99999999782267</v>
      </c>
      <c r="J1272" s="381">
        <f t="shared" si="134"/>
        <v>0.60869565217176391</v>
      </c>
    </row>
    <row r="1273" spans="1:10" x14ac:dyDescent="0.2">
      <c r="A1273" s="297">
        <v>3</v>
      </c>
      <c r="B1273" s="381"/>
      <c r="C1273" s="381"/>
      <c r="D1273" s="380">
        <v>1192.67263</v>
      </c>
      <c r="E1273" s="381">
        <f t="shared" si="135"/>
        <v>5.350000000134969E-3</v>
      </c>
      <c r="F1273" s="380">
        <f t="shared" si="136"/>
        <v>561.75000001417175</v>
      </c>
      <c r="G1273" s="380">
        <v>630.50626999999997</v>
      </c>
      <c r="H1273" s="381">
        <f t="shared" si="137"/>
        <v>2.7999999999792635E-3</v>
      </c>
      <c r="I1273" s="380">
        <f t="shared" si="138"/>
        <v>293.99999999782267</v>
      </c>
      <c r="J1273" s="381">
        <f t="shared" si="134"/>
        <v>0.52336448596422902</v>
      </c>
    </row>
    <row r="1274" spans="1:10" x14ac:dyDescent="0.2">
      <c r="A1274" s="297">
        <v>4</v>
      </c>
      <c r="B1274" s="381"/>
      <c r="C1274" s="381"/>
      <c r="D1274" s="380">
        <v>1192.67948</v>
      </c>
      <c r="E1274" s="381">
        <f t="shared" si="135"/>
        <v>6.8499999999858119E-3</v>
      </c>
      <c r="F1274" s="380">
        <f t="shared" si="136"/>
        <v>719.24999999851025</v>
      </c>
      <c r="G1274" s="380">
        <v>630.50936999999999</v>
      </c>
      <c r="H1274" s="381">
        <f t="shared" si="137"/>
        <v>3.1000000000176442E-3</v>
      </c>
      <c r="I1274" s="380">
        <f t="shared" si="138"/>
        <v>325.50000000185264</v>
      </c>
      <c r="J1274" s="381">
        <f t="shared" si="134"/>
        <v>0.45255474452906058</v>
      </c>
    </row>
    <row r="1275" spans="1:10" x14ac:dyDescent="0.2">
      <c r="A1275" s="297">
        <v>5</v>
      </c>
      <c r="B1275" s="381"/>
      <c r="C1275" s="381"/>
      <c r="D1275" s="380">
        <v>1192.6863800000001</v>
      </c>
      <c r="E1275" s="381">
        <f t="shared" si="135"/>
        <v>6.9000000000869477E-3</v>
      </c>
      <c r="F1275" s="380">
        <f t="shared" si="136"/>
        <v>724.50000000912951</v>
      </c>
      <c r="G1275" s="380">
        <v>630.51232000000005</v>
      </c>
      <c r="H1275" s="381">
        <f t="shared" si="137"/>
        <v>2.9500000000552973E-3</v>
      </c>
      <c r="I1275" s="380">
        <f t="shared" si="138"/>
        <v>309.75000000580621</v>
      </c>
      <c r="J1275" s="381">
        <f t="shared" si="134"/>
        <v>0.42753623188668466</v>
      </c>
    </row>
    <row r="1276" spans="1:10" x14ac:dyDescent="0.2">
      <c r="A1276" s="297">
        <v>6</v>
      </c>
      <c r="B1276" s="381"/>
      <c r="C1276" s="381"/>
      <c r="D1276" s="380">
        <v>1192.69183</v>
      </c>
      <c r="E1276" s="381">
        <f t="shared" si="135"/>
        <v>5.4499999998824933E-3</v>
      </c>
      <c r="F1276" s="380">
        <f t="shared" si="136"/>
        <v>572.24999998766179</v>
      </c>
      <c r="G1276" s="380">
        <v>630.51502000000005</v>
      </c>
      <c r="H1276" s="381">
        <f t="shared" si="137"/>
        <v>2.7000000000043656E-3</v>
      </c>
      <c r="I1276" s="380">
        <f t="shared" si="138"/>
        <v>283.50000000045839</v>
      </c>
      <c r="J1276" s="381">
        <f t="shared" si="134"/>
        <v>0.49541284404817981</v>
      </c>
    </row>
    <row r="1277" spans="1:10" x14ac:dyDescent="0.2">
      <c r="A1277" s="297">
        <v>7</v>
      </c>
      <c r="B1277" s="381"/>
      <c r="C1277" s="381"/>
      <c r="D1277" s="380">
        <v>1192.6970799999999</v>
      </c>
      <c r="E1277" s="381">
        <f t="shared" si="135"/>
        <v>5.2499999999326974E-3</v>
      </c>
      <c r="F1277" s="380">
        <f t="shared" si="136"/>
        <v>551.24999999293323</v>
      </c>
      <c r="G1277" s="380">
        <v>630.51772000000005</v>
      </c>
      <c r="H1277" s="381">
        <f t="shared" si="137"/>
        <v>2.7000000000043656E-3</v>
      </c>
      <c r="I1277" s="380">
        <f t="shared" si="138"/>
        <v>283.50000000045839</v>
      </c>
      <c r="J1277" s="381">
        <f t="shared" si="134"/>
        <v>0.51428571429313874</v>
      </c>
    </row>
    <row r="1278" spans="1:10" x14ac:dyDescent="0.2">
      <c r="A1278" s="297">
        <v>8</v>
      </c>
      <c r="B1278" s="381"/>
      <c r="C1278" s="381"/>
      <c r="D1278" s="380">
        <v>1192.7024799999999</v>
      </c>
      <c r="E1278" s="381">
        <f t="shared" si="135"/>
        <v>5.4000000000087311E-3</v>
      </c>
      <c r="F1278" s="380">
        <f t="shared" si="136"/>
        <v>567.00000000091677</v>
      </c>
      <c r="G1278" s="380">
        <v>630.52058</v>
      </c>
      <c r="H1278" s="381">
        <f t="shared" si="137"/>
        <v>2.8599999999414649E-3</v>
      </c>
      <c r="I1278" s="380">
        <f t="shared" si="138"/>
        <v>300.29999999385382</v>
      </c>
      <c r="J1278" s="381">
        <f t="shared" si="134"/>
        <v>0.52962962961793347</v>
      </c>
    </row>
    <row r="1279" spans="1:10" x14ac:dyDescent="0.2">
      <c r="A1279" s="297">
        <v>9</v>
      </c>
      <c r="B1279" s="381"/>
      <c r="C1279" s="381"/>
      <c r="D1279" s="380">
        <v>1192.7078799999999</v>
      </c>
      <c r="E1279" s="381">
        <f t="shared" si="135"/>
        <v>5.4000000000087311E-3</v>
      </c>
      <c r="F1279" s="380">
        <f t="shared" si="136"/>
        <v>567.00000000091677</v>
      </c>
      <c r="G1279" s="380">
        <v>630.52297999999996</v>
      </c>
      <c r="H1279" s="381">
        <f t="shared" si="137"/>
        <v>2.3999999999659849E-3</v>
      </c>
      <c r="I1279" s="380">
        <f t="shared" si="138"/>
        <v>251.99999999642841</v>
      </c>
      <c r="J1279" s="381">
        <f t="shared" si="134"/>
        <v>0.44444444443742676</v>
      </c>
    </row>
    <row r="1280" spans="1:10" x14ac:dyDescent="0.2">
      <c r="A1280" s="297">
        <v>10</v>
      </c>
      <c r="B1280" s="381"/>
      <c r="C1280" s="381"/>
      <c r="D1280" s="380">
        <v>1192.71308</v>
      </c>
      <c r="E1280" s="381">
        <f t="shared" si="135"/>
        <v>5.2000000000589353E-3</v>
      </c>
      <c r="F1280" s="380">
        <f t="shared" si="136"/>
        <v>546.0000000061882</v>
      </c>
      <c r="G1280" s="380">
        <v>630.52522999999997</v>
      </c>
      <c r="H1280" s="381">
        <f t="shared" si="137"/>
        <v>2.250000000003638E-3</v>
      </c>
      <c r="I1280" s="380">
        <f t="shared" si="138"/>
        <v>236.25000000038199</v>
      </c>
      <c r="J1280" s="381">
        <f t="shared" si="134"/>
        <v>0.43269230768810329</v>
      </c>
    </row>
    <row r="1281" spans="1:10" x14ac:dyDescent="0.2">
      <c r="A1281" s="297">
        <v>11</v>
      </c>
      <c r="B1281" s="381"/>
      <c r="C1281" s="381"/>
      <c r="D1281" s="380">
        <v>1192.7178799999999</v>
      </c>
      <c r="E1281" s="381">
        <f t="shared" si="135"/>
        <v>4.7999999999319698E-3</v>
      </c>
      <c r="F1281" s="380">
        <f t="shared" si="136"/>
        <v>503.99999999285683</v>
      </c>
      <c r="G1281" s="380">
        <v>630.52797999999996</v>
      </c>
      <c r="H1281" s="381">
        <f t="shared" si="137"/>
        <v>2.7499999999918145E-3</v>
      </c>
      <c r="I1281" s="380">
        <f t="shared" si="138"/>
        <v>288.74999999914053</v>
      </c>
      <c r="J1281" s="381">
        <f t="shared" si="134"/>
        <v>0.57291666667308128</v>
      </c>
    </row>
    <row r="1282" spans="1:10" x14ac:dyDescent="0.2">
      <c r="A1282" s="297">
        <v>12</v>
      </c>
      <c r="B1282" s="381"/>
      <c r="C1282" s="381"/>
      <c r="D1282" s="380">
        <v>1192.72263</v>
      </c>
      <c r="E1282" s="381">
        <f t="shared" si="135"/>
        <v>4.7500000000582077E-3</v>
      </c>
      <c r="F1282" s="380">
        <f t="shared" si="136"/>
        <v>498.7500000061118</v>
      </c>
      <c r="G1282" s="380">
        <v>630.53067999999996</v>
      </c>
      <c r="H1282" s="381">
        <f t="shared" si="137"/>
        <v>2.7000000000043656E-3</v>
      </c>
      <c r="I1282" s="380">
        <f t="shared" si="138"/>
        <v>283.50000000045839</v>
      </c>
      <c r="J1282" s="381">
        <f t="shared" si="134"/>
        <v>0.56842105262553244</v>
      </c>
    </row>
    <row r="1283" spans="1:10" x14ac:dyDescent="0.2">
      <c r="A1283" s="297">
        <v>13</v>
      </c>
      <c r="B1283" s="381"/>
      <c r="C1283" s="381"/>
      <c r="D1283" s="380">
        <v>1192.7263800000001</v>
      </c>
      <c r="E1283" s="381">
        <f t="shared" si="135"/>
        <v>3.7500000000818545E-3</v>
      </c>
      <c r="F1283" s="380">
        <f t="shared" si="136"/>
        <v>393.75000000859472</v>
      </c>
      <c r="G1283" s="380">
        <v>630.53308000000004</v>
      </c>
      <c r="H1283" s="381">
        <f t="shared" si="137"/>
        <v>2.4000000000796717E-3</v>
      </c>
      <c r="I1283" s="380">
        <f t="shared" si="138"/>
        <v>252.00000000836553</v>
      </c>
      <c r="J1283" s="381">
        <f t="shared" si="134"/>
        <v>0.64000000000727597</v>
      </c>
    </row>
    <row r="1284" spans="1:10" x14ac:dyDescent="0.2">
      <c r="A1284" s="297">
        <v>14</v>
      </c>
      <c r="B1284" s="381"/>
      <c r="C1284" s="381"/>
      <c r="D1284" s="380">
        <v>1192.7329299999999</v>
      </c>
      <c r="E1284" s="381">
        <f t="shared" si="135"/>
        <v>6.5499999998337444E-3</v>
      </c>
      <c r="F1284" s="380">
        <f t="shared" si="136"/>
        <v>687.74999998254316</v>
      </c>
      <c r="G1284" s="380">
        <v>630.53617999999994</v>
      </c>
      <c r="H1284" s="381">
        <f t="shared" si="137"/>
        <v>3.0999999999039574E-3</v>
      </c>
      <c r="I1284" s="380">
        <f t="shared" si="138"/>
        <v>325.49999998991552</v>
      </c>
      <c r="J1284" s="381">
        <f t="shared" si="134"/>
        <v>0.47328244274544173</v>
      </c>
    </row>
    <row r="1285" spans="1:10" x14ac:dyDescent="0.2">
      <c r="A1285" s="297">
        <v>15</v>
      </c>
      <c r="B1285" s="381"/>
      <c r="C1285" s="381"/>
      <c r="D1285" s="380">
        <v>1192.7394300000001</v>
      </c>
      <c r="E1285" s="381">
        <f t="shared" si="135"/>
        <v>6.5000000001873559E-3</v>
      </c>
      <c r="F1285" s="380">
        <f t="shared" si="136"/>
        <v>682.50000001967237</v>
      </c>
      <c r="G1285" s="380">
        <v>630.53938000000005</v>
      </c>
      <c r="H1285" s="381">
        <f t="shared" si="137"/>
        <v>3.200000000106229E-3</v>
      </c>
      <c r="I1285" s="380">
        <f t="shared" si="138"/>
        <v>336.00000001115404</v>
      </c>
      <c r="J1285" s="381">
        <f t="shared" si="134"/>
        <v>0.49230769230984495</v>
      </c>
    </row>
    <row r="1286" spans="1:10" x14ac:dyDescent="0.2">
      <c r="A1286" s="297">
        <v>16</v>
      </c>
      <c r="B1286" s="381"/>
      <c r="C1286" s="381"/>
      <c r="D1286" s="380">
        <v>1192.7460799999999</v>
      </c>
      <c r="E1286" s="381">
        <f t="shared" si="135"/>
        <v>6.6499999998086423E-3</v>
      </c>
      <c r="F1286" s="380">
        <f t="shared" si="136"/>
        <v>698.24999997990744</v>
      </c>
      <c r="G1286" s="380">
        <v>630.54263000000003</v>
      </c>
      <c r="H1286" s="381">
        <f t="shared" si="137"/>
        <v>3.2499999999799911E-3</v>
      </c>
      <c r="I1286" s="380">
        <f t="shared" si="138"/>
        <v>341.24999999789907</v>
      </c>
      <c r="J1286" s="381">
        <f t="shared" si="134"/>
        <v>0.4887218045223326</v>
      </c>
    </row>
    <row r="1287" spans="1:10" x14ac:dyDescent="0.2">
      <c r="A1287" s="297">
        <v>17</v>
      </c>
      <c r="B1287" s="381"/>
      <c r="C1287" s="381"/>
      <c r="D1287" s="380">
        <v>1192.75263</v>
      </c>
      <c r="E1287" s="381">
        <f t="shared" si="135"/>
        <v>6.550000000061118E-3</v>
      </c>
      <c r="F1287" s="380">
        <f t="shared" si="136"/>
        <v>687.75000000641739</v>
      </c>
      <c r="G1287" s="380">
        <v>630.54578000000004</v>
      </c>
      <c r="H1287" s="381">
        <f t="shared" si="137"/>
        <v>3.1500000000050932E-3</v>
      </c>
      <c r="I1287" s="380">
        <f t="shared" si="138"/>
        <v>330.75000000053478</v>
      </c>
      <c r="J1287" s="381">
        <f t="shared" si="134"/>
        <v>0.4809160305306413</v>
      </c>
    </row>
    <row r="1288" spans="1:10" x14ac:dyDescent="0.2">
      <c r="A1288" s="297">
        <v>18</v>
      </c>
      <c r="B1288" s="381"/>
      <c r="C1288" s="381"/>
      <c r="D1288" s="380">
        <v>1192.75963</v>
      </c>
      <c r="E1288" s="381">
        <f t="shared" si="135"/>
        <v>7.0000000000618456E-3</v>
      </c>
      <c r="F1288" s="380">
        <f t="shared" si="136"/>
        <v>735.00000000649379</v>
      </c>
      <c r="G1288" s="380">
        <v>630.54888000000005</v>
      </c>
      <c r="H1288" s="381">
        <f t="shared" si="137"/>
        <v>3.1000000000176442E-3</v>
      </c>
      <c r="I1288" s="380">
        <f t="shared" si="138"/>
        <v>325.50000000185264</v>
      </c>
      <c r="J1288" s="381">
        <f t="shared" si="134"/>
        <v>0.44285714285575078</v>
      </c>
    </row>
    <row r="1289" spans="1:10" x14ac:dyDescent="0.2">
      <c r="A1289" s="297">
        <v>19</v>
      </c>
      <c r="B1289" s="381"/>
      <c r="C1289" s="381"/>
      <c r="D1289" s="380">
        <v>1192.76648</v>
      </c>
      <c r="E1289" s="381">
        <f t="shared" si="135"/>
        <v>6.8499999999858119E-3</v>
      </c>
      <c r="F1289" s="380">
        <f t="shared" si="136"/>
        <v>719.24999999851025</v>
      </c>
      <c r="G1289" s="380">
        <v>630.55208000000005</v>
      </c>
      <c r="H1289" s="381">
        <f t="shared" si="137"/>
        <v>3.1999999999925421E-3</v>
      </c>
      <c r="I1289" s="380">
        <f t="shared" si="138"/>
        <v>335.99999999921693</v>
      </c>
      <c r="J1289" s="381">
        <f t="shared" si="134"/>
        <v>0.46715328467141171</v>
      </c>
    </row>
    <row r="1290" spans="1:10" x14ac:dyDescent="0.2">
      <c r="A1290" s="297">
        <v>20</v>
      </c>
      <c r="B1290" s="381"/>
      <c r="C1290" s="381"/>
      <c r="D1290" s="380">
        <v>1192.77288</v>
      </c>
      <c r="E1290" s="381">
        <f t="shared" si="135"/>
        <v>6.3999999999850843E-3</v>
      </c>
      <c r="F1290" s="380">
        <f t="shared" si="136"/>
        <v>671.99999999843385</v>
      </c>
      <c r="G1290" s="380">
        <v>630.55562999999995</v>
      </c>
      <c r="H1290" s="381">
        <f t="shared" si="137"/>
        <v>3.549999999904685E-3</v>
      </c>
      <c r="I1290" s="380">
        <f t="shared" si="138"/>
        <v>372.74999998999192</v>
      </c>
      <c r="J1290" s="381">
        <f t="shared" si="134"/>
        <v>0.55468749998639977</v>
      </c>
    </row>
    <row r="1291" spans="1:10" x14ac:dyDescent="0.2">
      <c r="A1291" s="297">
        <v>21</v>
      </c>
      <c r="B1291" s="381"/>
      <c r="C1291" s="381"/>
      <c r="D1291" s="380">
        <v>1192.7784799999999</v>
      </c>
      <c r="E1291" s="381">
        <f t="shared" si="135"/>
        <v>5.599999999958527E-3</v>
      </c>
      <c r="F1291" s="380">
        <f t="shared" si="136"/>
        <v>587.99999999564534</v>
      </c>
      <c r="G1291" s="380">
        <v>630.55903000000001</v>
      </c>
      <c r="H1291" s="381">
        <f t="shared" si="137"/>
        <v>3.4000000000560249E-3</v>
      </c>
      <c r="I1291" s="380">
        <f t="shared" si="138"/>
        <v>357.00000000588261</v>
      </c>
      <c r="J1291" s="381">
        <f t="shared" si="134"/>
        <v>0.60714285715735805</v>
      </c>
    </row>
    <row r="1292" spans="1:10" x14ac:dyDescent="0.2">
      <c r="A1292" s="297">
        <v>22</v>
      </c>
      <c r="B1292" s="381"/>
      <c r="C1292" s="381"/>
      <c r="D1292" s="380">
        <v>1192.78333</v>
      </c>
      <c r="E1292" s="381">
        <f t="shared" si="135"/>
        <v>4.8500000000331056E-3</v>
      </c>
      <c r="F1292" s="380">
        <f t="shared" si="136"/>
        <v>509.25000000347609</v>
      </c>
      <c r="G1292" s="380">
        <v>630.56227999999999</v>
      </c>
      <c r="H1292" s="381">
        <f t="shared" si="137"/>
        <v>3.2499999999799911E-3</v>
      </c>
      <c r="I1292" s="380">
        <f t="shared" si="138"/>
        <v>341.24999999789907</v>
      </c>
      <c r="J1292" s="381">
        <f t="shared" si="134"/>
        <v>0.67010309277480551</v>
      </c>
    </row>
    <row r="1293" spans="1:10" x14ac:dyDescent="0.2">
      <c r="A1293" s="297">
        <v>23</v>
      </c>
      <c r="B1293" s="381"/>
      <c r="C1293" s="381"/>
      <c r="D1293" s="380">
        <v>1192.78793</v>
      </c>
      <c r="E1293" s="381">
        <f t="shared" si="135"/>
        <v>4.5999999999821739E-3</v>
      </c>
      <c r="F1293" s="380">
        <f t="shared" si="136"/>
        <v>482.99999999812826</v>
      </c>
      <c r="G1293" s="380">
        <v>630.56538</v>
      </c>
      <c r="H1293" s="381">
        <f t="shared" si="137"/>
        <v>3.1000000000176442E-3</v>
      </c>
      <c r="I1293" s="380">
        <f t="shared" si="138"/>
        <v>325.50000000185264</v>
      </c>
      <c r="J1293" s="381">
        <f t="shared" si="134"/>
        <v>0.67391304348470815</v>
      </c>
    </row>
    <row r="1294" spans="1:10" ht="13.5" thickBot="1" x14ac:dyDescent="0.25">
      <c r="A1294" s="299">
        <v>24</v>
      </c>
      <c r="B1294" s="383"/>
      <c r="C1294" s="383"/>
      <c r="D1294" s="382">
        <v>1192.7922799999999</v>
      </c>
      <c r="E1294" s="383">
        <f t="shared" si="135"/>
        <v>4.3499999999312422E-3</v>
      </c>
      <c r="F1294" s="382">
        <f t="shared" si="136"/>
        <v>456.74999999278043</v>
      </c>
      <c r="G1294" s="382">
        <v>630.56862999999998</v>
      </c>
      <c r="H1294" s="383">
        <f t="shared" si="137"/>
        <v>3.2499999999799911E-3</v>
      </c>
      <c r="I1294" s="382">
        <f t="shared" si="138"/>
        <v>341.24999999789907</v>
      </c>
      <c r="J1294" s="383">
        <f t="shared" si="134"/>
        <v>0.74712643678881885</v>
      </c>
    </row>
    <row r="1295" spans="1:10" ht="13.5" thickBot="1" x14ac:dyDescent="0.25">
      <c r="A1295" s="301" t="s">
        <v>21</v>
      </c>
      <c r="B1295" s="301" t="s">
        <v>20</v>
      </c>
      <c r="C1295" s="301" t="s">
        <v>20</v>
      </c>
      <c r="D1295" s="301" t="s">
        <v>20</v>
      </c>
      <c r="E1295" s="384">
        <f>SUM(E1271:E1294)</f>
        <v>0.13389999999981228</v>
      </c>
      <c r="F1295" s="303">
        <f>SUM(F1271:F1294)</f>
        <v>14059.499999980289</v>
      </c>
      <c r="G1295" s="301" t="s">
        <v>20</v>
      </c>
      <c r="H1295" s="302">
        <f>SUM(H1271:H1294)</f>
        <v>7.1059999999988577E-2</v>
      </c>
      <c r="I1295" s="303">
        <f>SUM(I1271:I1294)</f>
        <v>7461.2999999988006</v>
      </c>
      <c r="J1295" s="302">
        <f t="shared" si="134"/>
        <v>0.53069454817093498</v>
      </c>
    </row>
    <row r="1296" spans="1:10" ht="15" x14ac:dyDescent="0.25">
      <c r="A1296" s="292"/>
      <c r="B1296" s="292"/>
      <c r="C1296" s="292"/>
      <c r="D1296" s="292"/>
      <c r="E1296" s="292"/>
      <c r="F1296" s="292"/>
      <c r="G1296" s="292"/>
      <c r="H1296" s="292"/>
      <c r="I1296" s="292"/>
      <c r="J1296" s="292"/>
    </row>
  </sheetData>
  <sheetProtection selectLockedCells="1" selectUnlockedCells="1"/>
  <mergeCells count="695">
    <mergeCell ref="A3:C3"/>
    <mergeCell ref="F4:I4"/>
    <mergeCell ref="F6:I6"/>
    <mergeCell ref="F8:I8"/>
    <mergeCell ref="D10:G10"/>
    <mergeCell ref="A11:J11"/>
    <mergeCell ref="A12:J12"/>
    <mergeCell ref="A14:A17"/>
    <mergeCell ref="B14:C15"/>
    <mergeCell ref="D14:F14"/>
    <mergeCell ref="G14:I14"/>
    <mergeCell ref="J14:J17"/>
    <mergeCell ref="D15:F15"/>
    <mergeCell ref="G15:I15"/>
    <mergeCell ref="B16:B17"/>
    <mergeCell ref="C16:C17"/>
    <mergeCell ref="A46:C46"/>
    <mergeCell ref="F47:I47"/>
    <mergeCell ref="F49:I49"/>
    <mergeCell ref="F51:I51"/>
    <mergeCell ref="D53:G53"/>
    <mergeCell ref="A54:J54"/>
    <mergeCell ref="D16:D17"/>
    <mergeCell ref="E16:E17"/>
    <mergeCell ref="F16:F17"/>
    <mergeCell ref="G16:G17"/>
    <mergeCell ref="H16:H17"/>
    <mergeCell ref="I16:I17"/>
    <mergeCell ref="A55:J55"/>
    <mergeCell ref="A57:A60"/>
    <mergeCell ref="B57:C58"/>
    <mergeCell ref="D57:F57"/>
    <mergeCell ref="G57:I57"/>
    <mergeCell ref="J57:J60"/>
    <mergeCell ref="D58:F58"/>
    <mergeCell ref="G58:I58"/>
    <mergeCell ref="B59:B60"/>
    <mergeCell ref="C59:C60"/>
    <mergeCell ref="E87:J87"/>
    <mergeCell ref="A90:C90"/>
    <mergeCell ref="F91:I91"/>
    <mergeCell ref="F93:I93"/>
    <mergeCell ref="F95:I95"/>
    <mergeCell ref="D97:G97"/>
    <mergeCell ref="D59:D60"/>
    <mergeCell ref="E59:E60"/>
    <mergeCell ref="F59:F60"/>
    <mergeCell ref="G59:G60"/>
    <mergeCell ref="H59:H60"/>
    <mergeCell ref="I59:I60"/>
    <mergeCell ref="A98:J98"/>
    <mergeCell ref="A99:J99"/>
    <mergeCell ref="A101:A104"/>
    <mergeCell ref="B101:C102"/>
    <mergeCell ref="D101:F101"/>
    <mergeCell ref="G101:I101"/>
    <mergeCell ref="J101:J104"/>
    <mergeCell ref="D102:F102"/>
    <mergeCell ref="G102:I102"/>
    <mergeCell ref="B103:B104"/>
    <mergeCell ref="I103:I104"/>
    <mergeCell ref="A133:C133"/>
    <mergeCell ref="F134:I134"/>
    <mergeCell ref="F136:I136"/>
    <mergeCell ref="F138:I138"/>
    <mergeCell ref="D140:G140"/>
    <mergeCell ref="C103:C104"/>
    <mergeCell ref="D103:D104"/>
    <mergeCell ref="E103:E104"/>
    <mergeCell ref="F103:F104"/>
    <mergeCell ref="G103:G104"/>
    <mergeCell ref="H103:H104"/>
    <mergeCell ref="A141:J141"/>
    <mergeCell ref="A142:J142"/>
    <mergeCell ref="A144:A147"/>
    <mergeCell ref="B144:C145"/>
    <mergeCell ref="D144:F144"/>
    <mergeCell ref="G144:I144"/>
    <mergeCell ref="J144:J147"/>
    <mergeCell ref="D145:F145"/>
    <mergeCell ref="G145:I145"/>
    <mergeCell ref="B146:B147"/>
    <mergeCell ref="I146:I147"/>
    <mergeCell ref="A176:C176"/>
    <mergeCell ref="F176:I176"/>
    <mergeCell ref="F177:I177"/>
    <mergeCell ref="F179:I179"/>
    <mergeCell ref="F181:I181"/>
    <mergeCell ref="C146:C147"/>
    <mergeCell ref="D146:D147"/>
    <mergeCell ref="E146:E147"/>
    <mergeCell ref="F146:F147"/>
    <mergeCell ref="G146:G147"/>
    <mergeCell ref="H146:H147"/>
    <mergeCell ref="D183:G183"/>
    <mergeCell ref="A184:J184"/>
    <mergeCell ref="A185:J185"/>
    <mergeCell ref="A187:A190"/>
    <mergeCell ref="B187:C188"/>
    <mergeCell ref="D187:F187"/>
    <mergeCell ref="G187:I187"/>
    <mergeCell ref="J187:J190"/>
    <mergeCell ref="D188:F188"/>
    <mergeCell ref="G188:I188"/>
    <mergeCell ref="H189:H190"/>
    <mergeCell ref="I189:I190"/>
    <mergeCell ref="A219:C219"/>
    <mergeCell ref="F219:I219"/>
    <mergeCell ref="F220:I220"/>
    <mergeCell ref="F222:I222"/>
    <mergeCell ref="B189:B190"/>
    <mergeCell ref="C189:C190"/>
    <mergeCell ref="D189:D190"/>
    <mergeCell ref="E189:E190"/>
    <mergeCell ref="F189:F190"/>
    <mergeCell ref="G189:G190"/>
    <mergeCell ref="F224:I224"/>
    <mergeCell ref="D226:G226"/>
    <mergeCell ref="A227:J227"/>
    <mergeCell ref="A228:J228"/>
    <mergeCell ref="A230:A233"/>
    <mergeCell ref="B230:C231"/>
    <mergeCell ref="D230:F230"/>
    <mergeCell ref="G230:I230"/>
    <mergeCell ref="J230:J233"/>
    <mergeCell ref="D231:F231"/>
    <mergeCell ref="A262:C262"/>
    <mergeCell ref="F262:I262"/>
    <mergeCell ref="F263:I263"/>
    <mergeCell ref="F265:I265"/>
    <mergeCell ref="F267:I267"/>
    <mergeCell ref="D269:G269"/>
    <mergeCell ref="G231:I231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A270:J270"/>
    <mergeCell ref="A271:J271"/>
    <mergeCell ref="A273:A276"/>
    <mergeCell ref="B273:C274"/>
    <mergeCell ref="D273:F273"/>
    <mergeCell ref="G273:I273"/>
    <mergeCell ref="J273:J276"/>
    <mergeCell ref="D274:F274"/>
    <mergeCell ref="G274:I274"/>
    <mergeCell ref="B275:B276"/>
    <mergeCell ref="I275:I276"/>
    <mergeCell ref="A305:C305"/>
    <mergeCell ref="F305:I305"/>
    <mergeCell ref="F306:I306"/>
    <mergeCell ref="F308:I308"/>
    <mergeCell ref="F310:I310"/>
    <mergeCell ref="C275:C276"/>
    <mergeCell ref="D275:D276"/>
    <mergeCell ref="E275:E276"/>
    <mergeCell ref="F275:F276"/>
    <mergeCell ref="G275:G276"/>
    <mergeCell ref="H275:H276"/>
    <mergeCell ref="D312:G312"/>
    <mergeCell ref="A313:J313"/>
    <mergeCell ref="A314:J314"/>
    <mergeCell ref="A316:A319"/>
    <mergeCell ref="B316:C317"/>
    <mergeCell ref="D316:F316"/>
    <mergeCell ref="G316:I316"/>
    <mergeCell ref="J316:J319"/>
    <mergeCell ref="D317:F317"/>
    <mergeCell ref="G317:I317"/>
    <mergeCell ref="H318:H319"/>
    <mergeCell ref="I318:I319"/>
    <mergeCell ref="A348:C348"/>
    <mergeCell ref="F348:I348"/>
    <mergeCell ref="F349:I349"/>
    <mergeCell ref="F350:I350"/>
    <mergeCell ref="B318:B319"/>
    <mergeCell ref="C318:C319"/>
    <mergeCell ref="D318:D319"/>
    <mergeCell ref="E318:E319"/>
    <mergeCell ref="F318:F319"/>
    <mergeCell ref="G318:G319"/>
    <mergeCell ref="F351:I351"/>
    <mergeCell ref="F353:I353"/>
    <mergeCell ref="D355:G355"/>
    <mergeCell ref="A356:J356"/>
    <mergeCell ref="A357:J357"/>
    <mergeCell ref="A359:A362"/>
    <mergeCell ref="B359:C360"/>
    <mergeCell ref="D359:F359"/>
    <mergeCell ref="G359:I359"/>
    <mergeCell ref="J359:J362"/>
    <mergeCell ref="A391:C391"/>
    <mergeCell ref="F391:I391"/>
    <mergeCell ref="F392:I392"/>
    <mergeCell ref="F393:I393"/>
    <mergeCell ref="F394:I394"/>
    <mergeCell ref="F396:I396"/>
    <mergeCell ref="E360:F360"/>
    <mergeCell ref="H360:I360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D398:G398"/>
    <mergeCell ref="A399:J399"/>
    <mergeCell ref="A400:J400"/>
    <mergeCell ref="A402:A405"/>
    <mergeCell ref="B402:C403"/>
    <mergeCell ref="D402:F402"/>
    <mergeCell ref="G402:I402"/>
    <mergeCell ref="J402:J405"/>
    <mergeCell ref="E403:F403"/>
    <mergeCell ref="H403:I403"/>
    <mergeCell ref="H404:H405"/>
    <mergeCell ref="I404:I405"/>
    <mergeCell ref="A434:C434"/>
    <mergeCell ref="F434:I434"/>
    <mergeCell ref="F435:I435"/>
    <mergeCell ref="F436:I436"/>
    <mergeCell ref="B404:B405"/>
    <mergeCell ref="C404:C405"/>
    <mergeCell ref="D404:D405"/>
    <mergeCell ref="E404:E405"/>
    <mergeCell ref="F404:F405"/>
    <mergeCell ref="G404:G405"/>
    <mergeCell ref="F437:I437"/>
    <mergeCell ref="F439:I439"/>
    <mergeCell ref="D441:G441"/>
    <mergeCell ref="A442:J442"/>
    <mergeCell ref="A443:J443"/>
    <mergeCell ref="A445:A448"/>
    <mergeCell ref="B445:C446"/>
    <mergeCell ref="D445:F445"/>
    <mergeCell ref="G445:I445"/>
    <mergeCell ref="J445:J448"/>
    <mergeCell ref="A477:C477"/>
    <mergeCell ref="F477:I477"/>
    <mergeCell ref="F478:I478"/>
    <mergeCell ref="F479:I479"/>
    <mergeCell ref="F480:I480"/>
    <mergeCell ref="F482:I482"/>
    <mergeCell ref="E446:F446"/>
    <mergeCell ref="H446:I446"/>
    <mergeCell ref="B447:B448"/>
    <mergeCell ref="C447:C448"/>
    <mergeCell ref="D447:D448"/>
    <mergeCell ref="E447:E448"/>
    <mergeCell ref="F447:F448"/>
    <mergeCell ref="G447:G448"/>
    <mergeCell ref="H447:H448"/>
    <mergeCell ref="I447:I448"/>
    <mergeCell ref="D484:G484"/>
    <mergeCell ref="A485:J485"/>
    <mergeCell ref="A486:J486"/>
    <mergeCell ref="A488:A491"/>
    <mergeCell ref="B488:C489"/>
    <mergeCell ref="D488:F488"/>
    <mergeCell ref="G488:I488"/>
    <mergeCell ref="J488:J491"/>
    <mergeCell ref="E489:F489"/>
    <mergeCell ref="H489:I489"/>
    <mergeCell ref="H490:H491"/>
    <mergeCell ref="I490:I491"/>
    <mergeCell ref="A520:C520"/>
    <mergeCell ref="F520:I520"/>
    <mergeCell ref="F521:I521"/>
    <mergeCell ref="F522:I522"/>
    <mergeCell ref="B490:B491"/>
    <mergeCell ref="C490:C491"/>
    <mergeCell ref="D490:D491"/>
    <mergeCell ref="E490:E491"/>
    <mergeCell ref="F490:F491"/>
    <mergeCell ref="G490:G491"/>
    <mergeCell ref="F523:I523"/>
    <mergeCell ref="F525:I525"/>
    <mergeCell ref="D527:G527"/>
    <mergeCell ref="A528:J528"/>
    <mergeCell ref="A529:J529"/>
    <mergeCell ref="A531:A534"/>
    <mergeCell ref="B531:C532"/>
    <mergeCell ref="D531:F531"/>
    <mergeCell ref="G531:I531"/>
    <mergeCell ref="J531:J534"/>
    <mergeCell ref="A563:C563"/>
    <mergeCell ref="F563:I563"/>
    <mergeCell ref="F564:I564"/>
    <mergeCell ref="F565:I565"/>
    <mergeCell ref="F566:I566"/>
    <mergeCell ref="F568:I568"/>
    <mergeCell ref="E532:F532"/>
    <mergeCell ref="H532:I532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D570:G570"/>
    <mergeCell ref="A571:J571"/>
    <mergeCell ref="A572:J572"/>
    <mergeCell ref="A574:A577"/>
    <mergeCell ref="B574:C575"/>
    <mergeCell ref="D574:F574"/>
    <mergeCell ref="G574:I574"/>
    <mergeCell ref="J574:J577"/>
    <mergeCell ref="E575:F575"/>
    <mergeCell ref="H575:I575"/>
    <mergeCell ref="H576:H577"/>
    <mergeCell ref="I576:I577"/>
    <mergeCell ref="A606:C606"/>
    <mergeCell ref="F606:I606"/>
    <mergeCell ref="F607:I607"/>
    <mergeCell ref="F608:I608"/>
    <mergeCell ref="B576:B577"/>
    <mergeCell ref="C576:C577"/>
    <mergeCell ref="D576:D577"/>
    <mergeCell ref="E576:E577"/>
    <mergeCell ref="F576:F577"/>
    <mergeCell ref="G576:G577"/>
    <mergeCell ref="F609:I609"/>
    <mergeCell ref="F611:I611"/>
    <mergeCell ref="D613:G613"/>
    <mergeCell ref="A614:J614"/>
    <mergeCell ref="A615:J615"/>
    <mergeCell ref="A617:A620"/>
    <mergeCell ref="B617:C618"/>
    <mergeCell ref="D617:F617"/>
    <mergeCell ref="G617:I617"/>
    <mergeCell ref="J617:J620"/>
    <mergeCell ref="A649:C649"/>
    <mergeCell ref="F649:I649"/>
    <mergeCell ref="F650:I650"/>
    <mergeCell ref="F651:I651"/>
    <mergeCell ref="F652:I652"/>
    <mergeCell ref="F654:I654"/>
    <mergeCell ref="E618:F618"/>
    <mergeCell ref="H618:I618"/>
    <mergeCell ref="B619:B620"/>
    <mergeCell ref="C619:C620"/>
    <mergeCell ref="D619:D620"/>
    <mergeCell ref="E619:E620"/>
    <mergeCell ref="F619:F620"/>
    <mergeCell ref="G619:G620"/>
    <mergeCell ref="H619:H620"/>
    <mergeCell ref="I619:I620"/>
    <mergeCell ref="D655:G655"/>
    <mergeCell ref="A656:J656"/>
    <mergeCell ref="A657:J657"/>
    <mergeCell ref="A659:A662"/>
    <mergeCell ref="B659:C660"/>
    <mergeCell ref="D659:F659"/>
    <mergeCell ref="G659:I659"/>
    <mergeCell ref="J659:J662"/>
    <mergeCell ref="E660:F660"/>
    <mergeCell ref="H660:I660"/>
    <mergeCell ref="H661:H662"/>
    <mergeCell ref="I661:I662"/>
    <mergeCell ref="F690:I690"/>
    <mergeCell ref="F691:I691"/>
    <mergeCell ref="A692:C692"/>
    <mergeCell ref="F692:I692"/>
    <mergeCell ref="B661:B662"/>
    <mergeCell ref="C661:C662"/>
    <mergeCell ref="D661:D662"/>
    <mergeCell ref="E661:E662"/>
    <mergeCell ref="F661:F662"/>
    <mergeCell ref="G661:G662"/>
    <mergeCell ref="J701:J702"/>
    <mergeCell ref="F730:I730"/>
    <mergeCell ref="F731:I731"/>
    <mergeCell ref="A732:C732"/>
    <mergeCell ref="F732:I732"/>
    <mergeCell ref="F693:I693"/>
    <mergeCell ref="F695:I695"/>
    <mergeCell ref="A701:A702"/>
    <mergeCell ref="B701:C701"/>
    <mergeCell ref="D701:E701"/>
    <mergeCell ref="G701:H701"/>
    <mergeCell ref="J741:J742"/>
    <mergeCell ref="A771:C771"/>
    <mergeCell ref="F771:I771"/>
    <mergeCell ref="F772:I772"/>
    <mergeCell ref="A773:E773"/>
    <mergeCell ref="F773:I773"/>
    <mergeCell ref="F733:I733"/>
    <mergeCell ref="F735:I735"/>
    <mergeCell ref="A741:A742"/>
    <mergeCell ref="B741:C741"/>
    <mergeCell ref="D741:E741"/>
    <mergeCell ref="G741:H741"/>
    <mergeCell ref="D737:G737"/>
    <mergeCell ref="J782:J785"/>
    <mergeCell ref="E783:F783"/>
    <mergeCell ref="H783:I783"/>
    <mergeCell ref="B784:B785"/>
    <mergeCell ref="C784:C785"/>
    <mergeCell ref="D784:D785"/>
    <mergeCell ref="F774:I774"/>
    <mergeCell ref="F775:I775"/>
    <mergeCell ref="F776:I776"/>
    <mergeCell ref="D778:G778"/>
    <mergeCell ref="A779:J779"/>
    <mergeCell ref="A780:J780"/>
    <mergeCell ref="F815:I815"/>
    <mergeCell ref="A816:E816"/>
    <mergeCell ref="F816:I816"/>
    <mergeCell ref="F817:I817"/>
    <mergeCell ref="F818:I818"/>
    <mergeCell ref="F819:I819"/>
    <mergeCell ref="E784:E785"/>
    <mergeCell ref="F784:F785"/>
    <mergeCell ref="G784:G785"/>
    <mergeCell ref="H784:H785"/>
    <mergeCell ref="I784:I785"/>
    <mergeCell ref="A814:C814"/>
    <mergeCell ref="F814:I814"/>
    <mergeCell ref="A782:A785"/>
    <mergeCell ref="B782:C783"/>
    <mergeCell ref="D782:F782"/>
    <mergeCell ref="G782:I782"/>
    <mergeCell ref="D821:G821"/>
    <mergeCell ref="A822:J822"/>
    <mergeCell ref="A823:J823"/>
    <mergeCell ref="A825:A828"/>
    <mergeCell ref="B825:C826"/>
    <mergeCell ref="D825:F825"/>
    <mergeCell ref="G825:I825"/>
    <mergeCell ref="J825:J828"/>
    <mergeCell ref="E826:F826"/>
    <mergeCell ref="H826:I826"/>
    <mergeCell ref="F860:I860"/>
    <mergeCell ref="F861:I861"/>
    <mergeCell ref="F862:I862"/>
    <mergeCell ref="D864:G864"/>
    <mergeCell ref="A865:J865"/>
    <mergeCell ref="A866:J866"/>
    <mergeCell ref="H827:H828"/>
    <mergeCell ref="I827:I828"/>
    <mergeCell ref="A857:C857"/>
    <mergeCell ref="F857:I857"/>
    <mergeCell ref="F858:I858"/>
    <mergeCell ref="A859:E859"/>
    <mergeCell ref="F859:I859"/>
    <mergeCell ref="B827:B828"/>
    <mergeCell ref="C827:C828"/>
    <mergeCell ref="D827:D828"/>
    <mergeCell ref="E827:E828"/>
    <mergeCell ref="F827:F828"/>
    <mergeCell ref="G827:G828"/>
    <mergeCell ref="G900:J900"/>
    <mergeCell ref="A901:D901"/>
    <mergeCell ref="G901:J901"/>
    <mergeCell ref="A902:D902"/>
    <mergeCell ref="G902:J902"/>
    <mergeCell ref="E870:E871"/>
    <mergeCell ref="F870:F871"/>
    <mergeCell ref="G870:G871"/>
    <mergeCell ref="H870:H871"/>
    <mergeCell ref="I870:I871"/>
    <mergeCell ref="A899:D899"/>
    <mergeCell ref="G899:J899"/>
    <mergeCell ref="A868:A871"/>
    <mergeCell ref="B868:C869"/>
    <mergeCell ref="D868:F868"/>
    <mergeCell ref="G868:I868"/>
    <mergeCell ref="J868:J871"/>
    <mergeCell ref="E869:F869"/>
    <mergeCell ref="H869:I869"/>
    <mergeCell ref="B870:B871"/>
    <mergeCell ref="C870:C871"/>
    <mergeCell ref="D870:D871"/>
    <mergeCell ref="A908:A910"/>
    <mergeCell ref="B908:C909"/>
    <mergeCell ref="D908:F908"/>
    <mergeCell ref="G908:I908"/>
    <mergeCell ref="J908:J910"/>
    <mergeCell ref="D909:F909"/>
    <mergeCell ref="G909:I909"/>
    <mergeCell ref="A903:D903"/>
    <mergeCell ref="G903:J903"/>
    <mergeCell ref="A904:D904"/>
    <mergeCell ref="G904:J904"/>
    <mergeCell ref="A905:J905"/>
    <mergeCell ref="A906:J906"/>
    <mergeCell ref="A941:D941"/>
    <mergeCell ref="G941:J941"/>
    <mergeCell ref="A942:D942"/>
    <mergeCell ref="G942:J942"/>
    <mergeCell ref="A943:D943"/>
    <mergeCell ref="G943:J943"/>
    <mergeCell ref="A938:D938"/>
    <mergeCell ref="G938:J938"/>
    <mergeCell ref="G939:J939"/>
    <mergeCell ref="A940:D940"/>
    <mergeCell ref="G940:J940"/>
    <mergeCell ref="A939:E939"/>
    <mergeCell ref="A944:J944"/>
    <mergeCell ref="A945:J945"/>
    <mergeCell ref="A947:A949"/>
    <mergeCell ref="B947:C948"/>
    <mergeCell ref="D947:F947"/>
    <mergeCell ref="G947:I947"/>
    <mergeCell ref="J947:J949"/>
    <mergeCell ref="D948:F948"/>
    <mergeCell ref="G948:I948"/>
    <mergeCell ref="A980:D980"/>
    <mergeCell ref="G980:J980"/>
    <mergeCell ref="A981:D981"/>
    <mergeCell ref="G981:J981"/>
    <mergeCell ref="A982:D982"/>
    <mergeCell ref="G982:J982"/>
    <mergeCell ref="A977:D977"/>
    <mergeCell ref="G977:J977"/>
    <mergeCell ref="G978:J978"/>
    <mergeCell ref="A979:D979"/>
    <mergeCell ref="G979:J979"/>
    <mergeCell ref="A978:E978"/>
    <mergeCell ref="A983:J983"/>
    <mergeCell ref="A984:J984"/>
    <mergeCell ref="A986:A988"/>
    <mergeCell ref="B986:C987"/>
    <mergeCell ref="D986:F986"/>
    <mergeCell ref="G986:I986"/>
    <mergeCell ref="J986:J988"/>
    <mergeCell ref="D987:F987"/>
    <mergeCell ref="G987:I987"/>
    <mergeCell ref="A1019:D1019"/>
    <mergeCell ref="G1019:J1019"/>
    <mergeCell ref="A1020:D1020"/>
    <mergeCell ref="G1020:J1020"/>
    <mergeCell ref="A1021:D1021"/>
    <mergeCell ref="G1021:J1021"/>
    <mergeCell ref="A1016:D1016"/>
    <mergeCell ref="G1016:J1016"/>
    <mergeCell ref="G1017:J1017"/>
    <mergeCell ref="A1018:D1018"/>
    <mergeCell ref="G1018:J1018"/>
    <mergeCell ref="A1017:E1017"/>
    <mergeCell ref="A1022:J1022"/>
    <mergeCell ref="A1023:J1023"/>
    <mergeCell ref="A1025:A1027"/>
    <mergeCell ref="B1025:C1026"/>
    <mergeCell ref="D1025:F1025"/>
    <mergeCell ref="G1025:I1025"/>
    <mergeCell ref="J1025:J1027"/>
    <mergeCell ref="D1026:F1026"/>
    <mergeCell ref="G1026:I1026"/>
    <mergeCell ref="A1058:D1058"/>
    <mergeCell ref="G1058:J1058"/>
    <mergeCell ref="A1059:D1059"/>
    <mergeCell ref="G1059:J1059"/>
    <mergeCell ref="A1060:D1060"/>
    <mergeCell ref="G1060:J1060"/>
    <mergeCell ref="A1055:D1055"/>
    <mergeCell ref="G1055:J1055"/>
    <mergeCell ref="G1056:J1056"/>
    <mergeCell ref="A1057:D1057"/>
    <mergeCell ref="G1057:J1057"/>
    <mergeCell ref="A1056:E1056"/>
    <mergeCell ref="A1061:J1061"/>
    <mergeCell ref="A1062:J1062"/>
    <mergeCell ref="A1064:A1066"/>
    <mergeCell ref="B1064:C1065"/>
    <mergeCell ref="D1064:F1064"/>
    <mergeCell ref="G1064:I1064"/>
    <mergeCell ref="J1064:J1066"/>
    <mergeCell ref="D1065:F1065"/>
    <mergeCell ref="G1065:I1065"/>
    <mergeCell ref="A1097:D1097"/>
    <mergeCell ref="G1097:J1097"/>
    <mergeCell ref="A1098:D1098"/>
    <mergeCell ref="G1098:J1098"/>
    <mergeCell ref="A1099:D1099"/>
    <mergeCell ref="G1099:J1099"/>
    <mergeCell ref="A1094:D1094"/>
    <mergeCell ref="G1094:J1094"/>
    <mergeCell ref="G1095:J1095"/>
    <mergeCell ref="A1096:D1096"/>
    <mergeCell ref="G1096:J1096"/>
    <mergeCell ref="A1095:E1095"/>
    <mergeCell ref="A1100:J1100"/>
    <mergeCell ref="A1101:J1101"/>
    <mergeCell ref="A1103:A1105"/>
    <mergeCell ref="B1103:C1104"/>
    <mergeCell ref="D1103:F1103"/>
    <mergeCell ref="G1103:I1103"/>
    <mergeCell ref="J1103:J1105"/>
    <mergeCell ref="D1104:F1104"/>
    <mergeCell ref="G1104:I1104"/>
    <mergeCell ref="A1136:D1136"/>
    <mergeCell ref="G1136:J1136"/>
    <mergeCell ref="A1137:D1137"/>
    <mergeCell ref="G1137:J1137"/>
    <mergeCell ref="A1138:D1138"/>
    <mergeCell ref="G1138:J1138"/>
    <mergeCell ref="A1133:D1133"/>
    <mergeCell ref="G1133:J1133"/>
    <mergeCell ref="G1134:J1134"/>
    <mergeCell ref="A1135:D1135"/>
    <mergeCell ref="G1135:J1135"/>
    <mergeCell ref="A1134:E1134"/>
    <mergeCell ref="A1140:J1140"/>
    <mergeCell ref="A1141:J1141"/>
    <mergeCell ref="A1143:A1145"/>
    <mergeCell ref="B1143:C1144"/>
    <mergeCell ref="D1143:F1143"/>
    <mergeCell ref="G1143:I1143"/>
    <mergeCell ref="J1143:J1145"/>
    <mergeCell ref="D1144:F1144"/>
    <mergeCell ref="G1144:I1144"/>
    <mergeCell ref="A1176:D1176"/>
    <mergeCell ref="G1176:J1176"/>
    <mergeCell ref="A1177:D1177"/>
    <mergeCell ref="G1177:J1177"/>
    <mergeCell ref="A1178:D1178"/>
    <mergeCell ref="G1178:J1178"/>
    <mergeCell ref="A1173:D1173"/>
    <mergeCell ref="G1173:J1173"/>
    <mergeCell ref="G1174:J1174"/>
    <mergeCell ref="A1175:D1175"/>
    <mergeCell ref="G1175:J1175"/>
    <mergeCell ref="A1174:E1174"/>
    <mergeCell ref="F1213:J1213"/>
    <mergeCell ref="A1214:C1214"/>
    <mergeCell ref="F1214:J1214"/>
    <mergeCell ref="F1215:J1215"/>
    <mergeCell ref="F1216:J1216"/>
    <mergeCell ref="F1217:J1217"/>
    <mergeCell ref="A1180:J1180"/>
    <mergeCell ref="A1181:J1181"/>
    <mergeCell ref="A1183:A1185"/>
    <mergeCell ref="B1183:C1184"/>
    <mergeCell ref="D1183:F1183"/>
    <mergeCell ref="G1183:I1183"/>
    <mergeCell ref="J1183:J1185"/>
    <mergeCell ref="D1184:F1184"/>
    <mergeCell ref="G1184:I1184"/>
    <mergeCell ref="F1218:J1218"/>
    <mergeCell ref="D1220:G1220"/>
    <mergeCell ref="A1221:J1222"/>
    <mergeCell ref="A1224:A1227"/>
    <mergeCell ref="B1224:C1225"/>
    <mergeCell ref="D1224:F1224"/>
    <mergeCell ref="G1224:I1224"/>
    <mergeCell ref="J1224:J1227"/>
    <mergeCell ref="D1225:F1225"/>
    <mergeCell ref="G1225:I1225"/>
    <mergeCell ref="G1266:I1266"/>
    <mergeCell ref="J1266:J1269"/>
    <mergeCell ref="H1226:H1227"/>
    <mergeCell ref="I1226:I1227"/>
    <mergeCell ref="F1255:J1255"/>
    <mergeCell ref="F1256:J1256"/>
    <mergeCell ref="A1257:C1257"/>
    <mergeCell ref="F1257:J1257"/>
    <mergeCell ref="B1226:B1227"/>
    <mergeCell ref="C1226:C1227"/>
    <mergeCell ref="D1226:D1227"/>
    <mergeCell ref="E1226:E1227"/>
    <mergeCell ref="F1226:F1227"/>
    <mergeCell ref="G1226:G1227"/>
    <mergeCell ref="A738:J738"/>
    <mergeCell ref="A739:J739"/>
    <mergeCell ref="D697:G697"/>
    <mergeCell ref="A698:J698"/>
    <mergeCell ref="A699:J699"/>
    <mergeCell ref="A900:E900"/>
    <mergeCell ref="D1267:F1267"/>
    <mergeCell ref="G1267:I1267"/>
    <mergeCell ref="B1268:B1269"/>
    <mergeCell ref="C1268:C1269"/>
    <mergeCell ref="D1268:D1269"/>
    <mergeCell ref="E1268:E1269"/>
    <mergeCell ref="F1268:F1269"/>
    <mergeCell ref="G1268:G1269"/>
    <mergeCell ref="H1268:H1269"/>
    <mergeCell ref="I1268:I1269"/>
    <mergeCell ref="F1258:J1258"/>
    <mergeCell ref="F1259:J1259"/>
    <mergeCell ref="F1260:J1260"/>
    <mergeCell ref="D1262:G1262"/>
    <mergeCell ref="A1263:J1264"/>
    <mergeCell ref="A1266:A1269"/>
    <mergeCell ref="B1266:C1267"/>
    <mergeCell ref="D1266:F1266"/>
  </mergeCells>
  <pageMargins left="0.74791666666666667" right="0.74791666666666667" top="0.78749999999999998" bottom="0.78749999999999998" header="0.51180555555555551" footer="0.51180555555555551"/>
  <pageSetup paperSize="9" scale="96" firstPageNumber="0" orientation="portrait" horizontalDpi="300" verticalDpi="300" r:id="rId1"/>
  <headerFooter alignWithMargins="0"/>
  <rowBreaks count="30" manualBreakCount="30">
    <brk id="43" max="9" man="1"/>
    <brk id="86" max="9" man="1"/>
    <brk id="130" max="9" man="1"/>
    <brk id="173" max="9" man="1"/>
    <brk id="216" max="9" man="1"/>
    <brk id="259" max="9" man="1"/>
    <brk id="302" max="9" man="1"/>
    <brk id="345" max="9" man="1"/>
    <brk id="388" max="9" man="1"/>
    <brk id="431" max="9" man="1"/>
    <brk id="474" max="9" man="1"/>
    <brk id="517" max="9" man="1"/>
    <brk id="560" max="9" man="1"/>
    <brk id="603" max="9" man="1"/>
    <brk id="646" max="9" man="1"/>
    <brk id="688" max="9" man="1"/>
    <brk id="728" max="9" man="1"/>
    <brk id="768" max="9" man="1"/>
    <brk id="811" max="9" man="1"/>
    <brk id="854" max="9" man="1"/>
    <brk id="897" max="9" man="1"/>
    <brk id="936" max="9" man="1"/>
    <brk id="975" max="9" man="1"/>
    <brk id="1014" max="9" man="1"/>
    <brk id="1053" max="9" man="1"/>
    <brk id="1092" max="9" man="1"/>
    <brk id="1131" max="9" man="1"/>
    <brk id="1171" max="9" man="1"/>
    <brk id="1211" max="9" man="1"/>
    <brk id="12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ПС 35-110 кВ</vt:lpstr>
      <vt:lpstr>'ПС 35-110 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Диспетчера КЭнК</dc:creator>
  <cp:lastModifiedBy>Никитина Алевтина Владимировна</cp:lastModifiedBy>
  <dcterms:created xsi:type="dcterms:W3CDTF">2023-07-05T05:16:30Z</dcterms:created>
  <dcterms:modified xsi:type="dcterms:W3CDTF">2023-07-06T06:01:39Z</dcterms:modified>
</cp:coreProperties>
</file>