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740"/>
  </bookViews>
  <sheets>
    <sheet name="Лист1" sheetId="1" r:id="rId1"/>
  </sheets>
  <definedNames>
    <definedName name="_xlnm.Print_Area" localSheetId="0">Лист1!$A$2:$K$38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13" i="1"/>
  <c r="H13" i="1"/>
  <c r="F32" i="1" l="1"/>
  <c r="H33" i="1"/>
  <c r="H32" i="1" l="1"/>
  <c r="F33" i="1"/>
  <c r="H38" i="1"/>
  <c r="H37" i="1"/>
  <c r="H36" i="1"/>
  <c r="F38" i="1"/>
  <c r="H31" i="1"/>
  <c r="F31" i="1"/>
  <c r="H30" i="1"/>
  <c r="H29" i="1"/>
  <c r="F29" i="1"/>
  <c r="H28" i="1"/>
  <c r="F28" i="1"/>
  <c r="H27" i="1"/>
  <c r="F27" i="1"/>
  <c r="H26" i="1"/>
  <c r="H25" i="1"/>
  <c r="F25" i="1"/>
  <c r="H24" i="1"/>
  <c r="F24" i="1"/>
  <c r="H23" i="1"/>
  <c r="F23" i="1"/>
  <c r="H22" i="1"/>
  <c r="F21" i="1" l="1"/>
  <c r="H34" i="1"/>
  <c r="F20" i="1"/>
  <c r="F18" i="1"/>
  <c r="H18" i="1" s="1"/>
  <c r="H21" i="1"/>
  <c r="H20" i="1"/>
  <c r="H19" i="1"/>
  <c r="H17" i="1"/>
  <c r="H16" i="1"/>
  <c r="F17" i="1" l="1"/>
  <c r="F16" i="1"/>
  <c r="H15" i="1"/>
  <c r="H14" i="1"/>
  <c r="F14" i="1"/>
  <c r="F13" i="1"/>
  <c r="F12" i="1"/>
  <c r="F11" i="1"/>
  <c r="F10" i="1"/>
  <c r="F9" i="1"/>
  <c r="H12" i="1" l="1"/>
  <c r="H11" i="1"/>
  <c r="H10" i="1"/>
  <c r="H9" i="1"/>
</calcChain>
</file>

<file path=xl/sharedStrings.xml><?xml version="1.0" encoding="utf-8"?>
<sst xmlns="http://schemas.openxmlformats.org/spreadsheetml/2006/main" count="71" uniqueCount="61">
  <si>
    <t>№ п/п</t>
  </si>
  <si>
    <t>Наименование подстанции</t>
  </si>
  <si>
    <t>Место расположения</t>
  </si>
  <si>
    <t>Фактические замеры, кВт</t>
  </si>
  <si>
    <t>Профицит/дефицит мощности по фактическим замерам, кВт</t>
  </si>
  <si>
    <t xml:space="preserve">ПС 35/10 кВ "ГПП" </t>
  </si>
  <si>
    <t>г. Юрга</t>
  </si>
  <si>
    <t xml:space="preserve">ПС 110/10 кВ "Западная" </t>
  </si>
  <si>
    <t xml:space="preserve">ПС 110/10 кВ "Пионерная" </t>
  </si>
  <si>
    <t>пгт. Крапивинский</t>
  </si>
  <si>
    <t xml:space="preserve">ПС 35/0,4 кВ "Пихтовая" </t>
  </si>
  <si>
    <t>п. Большая Натальевка, Тисульский район</t>
  </si>
  <si>
    <t xml:space="preserve">ПС 35/6 кВ "Берикульская" </t>
  </si>
  <si>
    <t>п. Берикульский, Тисульский район</t>
  </si>
  <si>
    <t>ПС 35/6 кВ "Комсомольская"</t>
  </si>
  <si>
    <t>п. Комсомольск, Тисульский район</t>
  </si>
  <si>
    <t>ПС 35/10 кВ "ППШ"</t>
  </si>
  <si>
    <t>г. Полысаево</t>
  </si>
  <si>
    <t>ПС 35/6 кВ "Туманная"</t>
  </si>
  <si>
    <t>г. Таштагол</t>
  </si>
  <si>
    <t>ПС 35/6 кВ "Талон"</t>
  </si>
  <si>
    <t>ПС 35/6 кВ "п. Майский"</t>
  </si>
  <si>
    <t xml:space="preserve">ПС 35/0,4 кВ "Чулеш" </t>
  </si>
  <si>
    <t>п. Чулеш, Таштагольский район</t>
  </si>
  <si>
    <t>ПС 35/6 кВ "Коура"</t>
  </si>
  <si>
    <t>Таштагольский район</t>
  </si>
  <si>
    <t>ПС 35/6 кВ "Спасск"</t>
  </si>
  <si>
    <t>п. Спасск, Таштагольский район</t>
  </si>
  <si>
    <t>ПС 35/6 кВ "Сухаринка"</t>
  </si>
  <si>
    <t>пгт. Темиртау</t>
  </si>
  <si>
    <t>ПС 35/6 кВ "Утуя"</t>
  </si>
  <si>
    <t>пгт. Шерегеш</t>
  </si>
  <si>
    <t>ПС 35/6 кВ "Каритшал"</t>
  </si>
  <si>
    <t>ПС 35/10 кВ "Украинская"</t>
  </si>
  <si>
    <t>пгт. Яя</t>
  </si>
  <si>
    <t>Загрузка, %</t>
  </si>
  <si>
    <t>Сводная информация*</t>
  </si>
  <si>
    <t>о наличии объёма свободной для технологического присоединения потребителей трансформаторной мощности по центрам питания 35 кВ и выше</t>
  </si>
  <si>
    <t>ПС 35/6 кВ "Ключевая"</t>
  </si>
  <si>
    <t>ПС 35/10 кВ "Парковая"</t>
  </si>
  <si>
    <t>г. Осинники</t>
  </si>
  <si>
    <t>г. Белово</t>
  </si>
  <si>
    <t>ПС 110/10 "Урожайная"</t>
  </si>
  <si>
    <t>ПС 35/6 кВ "Дальние горы"</t>
  </si>
  <si>
    <t>ПС 35/6 кВ "Кайчакская"</t>
  </si>
  <si>
    <t>ПС 35/0,4 "Талон-2"</t>
  </si>
  <si>
    <t>г. Киселевск</t>
  </si>
  <si>
    <t>Тисульский район</t>
  </si>
  <si>
    <t>ПС 35/6 кВ "Осинниковская городская"</t>
  </si>
  <si>
    <t>п. Талон, Алтайский край</t>
  </si>
  <si>
    <t>п. Майск, Алтайский край</t>
  </si>
  <si>
    <t>ПС 35/6 кВ "Селезень"</t>
  </si>
  <si>
    <t>ПС 35/6 "Снежная"</t>
  </si>
  <si>
    <t>ПС 110/35/6 Юбилейная"</t>
  </si>
  <si>
    <t>г. Новокузнецк</t>
  </si>
  <si>
    <t>ПС 35/6 "Антоновская"</t>
  </si>
  <si>
    <t>ПС 110/10 "Ресурсная"</t>
  </si>
  <si>
    <t>Мощность трансформаторов, кВА</t>
  </si>
  <si>
    <t>ПС 35/6 кВ "Спорткомплекс"</t>
  </si>
  <si>
    <t>Приложение №1</t>
  </si>
  <si>
    <t>Мощность трансформаторов (n-1),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</si>
</sst>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/>
    <xf numFmtId="49" fontId="2" fillId="0" borderId="0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NumberFormat="1" applyFont="1"/>
    <xf numFmtId="0" fontId="1" fillId="0" borderId="0" xfId="0" applyNumberFormat="1" applyFont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topLeftCell="A10" zoomScale="85" zoomScaleNormal="85" zoomScaleSheetLayoutView="115" workbookViewId="0">
      <selection activeCell="M25" sqref="M25"/>
    </sheetView>
  </sheetViews>
  <sheetFormatPr defaultRowHeight="15" x14ac:dyDescent="0.25"/>
  <cols>
    <col min="1" max="1" width="5" customWidth="1"/>
    <col min="2" max="2" width="8.85546875" customWidth="1"/>
    <col min="3" max="3" width="35.5703125" customWidth="1"/>
    <col min="4" max="4" width="34.5703125" customWidth="1"/>
    <col min="5" max="6" width="14.42578125" customWidth="1"/>
    <col min="7" max="7" width="16" customWidth="1"/>
    <col min="8" max="8" width="23.85546875" customWidth="1"/>
    <col min="9" max="9" width="25.7109375" style="19" customWidth="1"/>
  </cols>
  <sheetData>
    <row r="2" spans="2:9" x14ac:dyDescent="0.25">
      <c r="I2" s="16" t="s">
        <v>59</v>
      </c>
    </row>
    <row r="3" spans="2:9" ht="25.5" customHeight="1" x14ac:dyDescent="0.25">
      <c r="B3" s="26" t="s">
        <v>36</v>
      </c>
      <c r="C3" s="26"/>
      <c r="D3" s="26"/>
      <c r="E3" s="26"/>
      <c r="F3" s="26"/>
      <c r="G3" s="26"/>
      <c r="H3" s="26"/>
      <c r="I3" s="26"/>
    </row>
    <row r="4" spans="2:9" ht="33.75" customHeight="1" x14ac:dyDescent="0.25">
      <c r="B4" s="26" t="s">
        <v>37</v>
      </c>
      <c r="C4" s="26"/>
      <c r="D4" s="26"/>
      <c r="E4" s="26"/>
      <c r="F4" s="26"/>
      <c r="G4" s="26"/>
      <c r="H4" s="26"/>
      <c r="I4" s="26"/>
    </row>
    <row r="5" spans="2:9" ht="17.25" customHeight="1" x14ac:dyDescent="0.25">
      <c r="B5" s="5"/>
      <c r="C5" s="5"/>
      <c r="D5" s="5"/>
      <c r="E5" s="5"/>
      <c r="F5" s="11"/>
      <c r="G5" s="5"/>
      <c r="H5" s="5"/>
      <c r="I5" s="17"/>
    </row>
    <row r="7" spans="2:9" ht="88.5" customHeight="1" x14ac:dyDescent="0.25">
      <c r="B7" s="4" t="s">
        <v>0</v>
      </c>
      <c r="C7" s="3" t="s">
        <v>1</v>
      </c>
      <c r="D7" s="3" t="s">
        <v>2</v>
      </c>
      <c r="E7" s="4" t="s">
        <v>57</v>
      </c>
      <c r="F7" s="4" t="s">
        <v>60</v>
      </c>
      <c r="G7" s="4" t="s">
        <v>3</v>
      </c>
      <c r="H7" s="4" t="s">
        <v>4</v>
      </c>
      <c r="I7" s="18" t="s">
        <v>35</v>
      </c>
    </row>
    <row r="8" spans="2:9" ht="18.75" x14ac:dyDescent="0.25">
      <c r="B8" s="4">
        <v>1</v>
      </c>
      <c r="C8" s="3">
        <v>2</v>
      </c>
      <c r="D8" s="3">
        <v>3</v>
      </c>
      <c r="E8" s="4">
        <v>4</v>
      </c>
      <c r="F8" s="4">
        <v>5</v>
      </c>
      <c r="G8" s="3">
        <v>6</v>
      </c>
      <c r="H8" s="4">
        <v>7</v>
      </c>
      <c r="I8" s="18">
        <v>8</v>
      </c>
    </row>
    <row r="9" spans="2:9" ht="18.75" x14ac:dyDescent="0.25">
      <c r="B9" s="1">
        <v>1</v>
      </c>
      <c r="C9" s="1" t="s">
        <v>56</v>
      </c>
      <c r="D9" s="8" t="s">
        <v>6</v>
      </c>
      <c r="E9" s="6">
        <v>32000</v>
      </c>
      <c r="F9" s="6">
        <f>E9/2*0.8</f>
        <v>12800</v>
      </c>
      <c r="G9" s="7">
        <v>138</v>
      </c>
      <c r="H9" s="3">
        <f>F9-G9</f>
        <v>12662</v>
      </c>
      <c r="I9" s="20">
        <v>1.01E-2</v>
      </c>
    </row>
    <row r="10" spans="2:9" ht="18.75" x14ac:dyDescent="0.25">
      <c r="B10" s="1">
        <v>2</v>
      </c>
      <c r="C10" s="1" t="s">
        <v>7</v>
      </c>
      <c r="D10" s="8" t="s">
        <v>6</v>
      </c>
      <c r="E10" s="6">
        <v>50000</v>
      </c>
      <c r="F10" s="6">
        <f t="shared" ref="F10:F14" si="0">E10/2*0.8</f>
        <v>20000</v>
      </c>
      <c r="G10" s="7">
        <v>9834</v>
      </c>
      <c r="H10" s="3">
        <f t="shared" ref="H10:H33" si="1">F10-G10</f>
        <v>10166</v>
      </c>
      <c r="I10" s="20">
        <v>0.47160000000000002</v>
      </c>
    </row>
    <row r="11" spans="2:9" ht="18.75" x14ac:dyDescent="0.25">
      <c r="B11" s="1">
        <v>3</v>
      </c>
      <c r="C11" s="1" t="s">
        <v>42</v>
      </c>
      <c r="D11" s="8" t="s">
        <v>6</v>
      </c>
      <c r="E11" s="6">
        <v>32000</v>
      </c>
      <c r="F11" s="6">
        <f t="shared" si="0"/>
        <v>12800</v>
      </c>
      <c r="G11" s="7">
        <v>13358</v>
      </c>
      <c r="H11" s="3">
        <f t="shared" si="1"/>
        <v>-558</v>
      </c>
      <c r="I11" s="20">
        <v>1.0436000000000001</v>
      </c>
    </row>
    <row r="12" spans="2:9" ht="18.75" x14ac:dyDescent="0.25">
      <c r="B12" s="1">
        <v>4</v>
      </c>
      <c r="C12" s="1" t="s">
        <v>5</v>
      </c>
      <c r="D12" s="8" t="s">
        <v>6</v>
      </c>
      <c r="E12" s="10">
        <v>20000</v>
      </c>
      <c r="F12" s="6">
        <f t="shared" si="0"/>
        <v>8000</v>
      </c>
      <c r="G12" s="7">
        <v>7344</v>
      </c>
      <c r="H12" s="3">
        <f t="shared" si="1"/>
        <v>656</v>
      </c>
      <c r="I12" s="20">
        <v>0.91800000000000004</v>
      </c>
    </row>
    <row r="13" spans="2:9" ht="19.5" customHeight="1" x14ac:dyDescent="0.25">
      <c r="B13" s="1">
        <v>5</v>
      </c>
      <c r="C13" s="1" t="s">
        <v>53</v>
      </c>
      <c r="D13" s="8" t="s">
        <v>54</v>
      </c>
      <c r="E13" s="6">
        <v>80000</v>
      </c>
      <c r="F13" s="6">
        <f t="shared" si="0"/>
        <v>32000</v>
      </c>
      <c r="G13" s="7">
        <v>33256</v>
      </c>
      <c r="H13" s="3">
        <f t="shared" si="1"/>
        <v>-1256</v>
      </c>
      <c r="I13" s="20">
        <f>G13/F13</f>
        <v>1.03925</v>
      </c>
    </row>
    <row r="14" spans="2:9" ht="21.75" customHeight="1" x14ac:dyDescent="0.25">
      <c r="B14" s="1">
        <v>6</v>
      </c>
      <c r="C14" s="1" t="s">
        <v>55</v>
      </c>
      <c r="D14" s="8" t="s">
        <v>54</v>
      </c>
      <c r="E14" s="6">
        <v>40000</v>
      </c>
      <c r="F14" s="6">
        <f t="shared" si="0"/>
        <v>16000</v>
      </c>
      <c r="G14" s="7">
        <v>16800</v>
      </c>
      <c r="H14" s="3">
        <f t="shared" si="1"/>
        <v>-800</v>
      </c>
      <c r="I14" s="20">
        <v>1.05</v>
      </c>
    </row>
    <row r="15" spans="2:9" ht="18.75" customHeight="1" x14ac:dyDescent="0.25">
      <c r="B15" s="1">
        <v>7</v>
      </c>
      <c r="C15" s="1" t="s">
        <v>8</v>
      </c>
      <c r="D15" s="9" t="s">
        <v>9</v>
      </c>
      <c r="E15" s="6">
        <v>16300</v>
      </c>
      <c r="F15" s="6">
        <v>5040</v>
      </c>
      <c r="G15" s="7">
        <v>2000</v>
      </c>
      <c r="H15" s="3">
        <f t="shared" si="1"/>
        <v>3040</v>
      </c>
      <c r="I15" s="20">
        <v>0.39700000000000002</v>
      </c>
    </row>
    <row r="16" spans="2:9" ht="37.5" x14ac:dyDescent="0.25">
      <c r="B16" s="1">
        <v>8</v>
      </c>
      <c r="C16" s="1" t="s">
        <v>10</v>
      </c>
      <c r="D16" s="9" t="s">
        <v>11</v>
      </c>
      <c r="E16" s="6">
        <v>400</v>
      </c>
      <c r="F16" s="14">
        <f>E16*0.8</f>
        <v>320</v>
      </c>
      <c r="G16" s="15">
        <v>10</v>
      </c>
      <c r="H16" s="3">
        <f t="shared" si="1"/>
        <v>310</v>
      </c>
      <c r="I16" s="22">
        <v>3.1300000000000001E-2</v>
      </c>
    </row>
    <row r="17" spans="2:9" ht="37.5" x14ac:dyDescent="0.25">
      <c r="B17" s="1">
        <v>9</v>
      </c>
      <c r="C17" s="1" t="s">
        <v>12</v>
      </c>
      <c r="D17" s="9" t="s">
        <v>13</v>
      </c>
      <c r="E17" s="6">
        <v>2800</v>
      </c>
      <c r="F17" s="6">
        <f>E17/2*0.8</f>
        <v>1120</v>
      </c>
      <c r="G17" s="7">
        <v>560</v>
      </c>
      <c r="H17" s="3">
        <f t="shared" si="1"/>
        <v>560</v>
      </c>
      <c r="I17" s="20">
        <v>0.5</v>
      </c>
    </row>
    <row r="18" spans="2:9" ht="37.5" x14ac:dyDescent="0.25">
      <c r="B18" s="1">
        <v>10</v>
      </c>
      <c r="C18" s="1" t="s">
        <v>14</v>
      </c>
      <c r="D18" s="9" t="s">
        <v>15</v>
      </c>
      <c r="E18" s="6">
        <v>3200</v>
      </c>
      <c r="F18" s="6">
        <f>E18/2*0.8</f>
        <v>1280</v>
      </c>
      <c r="G18" s="7">
        <v>840</v>
      </c>
      <c r="H18" s="3">
        <f t="shared" si="1"/>
        <v>440</v>
      </c>
      <c r="I18" s="20">
        <v>0.65629999999999999</v>
      </c>
    </row>
    <row r="19" spans="2:9" ht="18.75" customHeight="1" x14ac:dyDescent="0.25">
      <c r="B19" s="1">
        <v>11</v>
      </c>
      <c r="C19" s="1" t="s">
        <v>44</v>
      </c>
      <c r="D19" s="9" t="s">
        <v>47</v>
      </c>
      <c r="E19" s="6">
        <v>1000</v>
      </c>
      <c r="F19" s="6">
        <v>800</v>
      </c>
      <c r="G19" s="7">
        <v>594</v>
      </c>
      <c r="H19" s="3">
        <f t="shared" si="1"/>
        <v>206</v>
      </c>
      <c r="I19" s="20">
        <v>0.74250000000000005</v>
      </c>
    </row>
    <row r="20" spans="2:9" ht="21.75" customHeight="1" x14ac:dyDescent="0.25">
      <c r="B20" s="1">
        <v>12</v>
      </c>
      <c r="C20" s="1" t="s">
        <v>16</v>
      </c>
      <c r="D20" s="9" t="s">
        <v>17</v>
      </c>
      <c r="E20" s="6">
        <v>20000</v>
      </c>
      <c r="F20" s="6">
        <f>E20/2*0.8</f>
        <v>8000</v>
      </c>
      <c r="G20" s="7">
        <v>7680</v>
      </c>
      <c r="H20" s="3">
        <f t="shared" si="1"/>
        <v>320</v>
      </c>
      <c r="I20" s="20">
        <v>0.96</v>
      </c>
    </row>
    <row r="21" spans="2:9" ht="24" customHeight="1" x14ac:dyDescent="0.25">
      <c r="B21" s="1">
        <v>13</v>
      </c>
      <c r="C21" s="1" t="s">
        <v>18</v>
      </c>
      <c r="D21" s="9" t="s">
        <v>19</v>
      </c>
      <c r="E21" s="6">
        <v>8000</v>
      </c>
      <c r="F21" s="6">
        <f>E21/2*0.8</f>
        <v>3200</v>
      </c>
      <c r="G21" s="7">
        <v>705</v>
      </c>
      <c r="H21" s="3">
        <f t="shared" si="1"/>
        <v>2495</v>
      </c>
      <c r="I21" s="20">
        <v>0.2203</v>
      </c>
    </row>
    <row r="22" spans="2:9" ht="18.75" customHeight="1" x14ac:dyDescent="0.25">
      <c r="B22" s="1">
        <v>14</v>
      </c>
      <c r="C22" s="1" t="s">
        <v>24</v>
      </c>
      <c r="D22" s="9" t="s">
        <v>25</v>
      </c>
      <c r="E22" s="6">
        <v>1000</v>
      </c>
      <c r="F22" s="6">
        <v>900</v>
      </c>
      <c r="G22" s="3">
        <v>70</v>
      </c>
      <c r="H22" s="3">
        <f t="shared" si="1"/>
        <v>830</v>
      </c>
      <c r="I22" s="20">
        <v>7.6999999999999999E-2</v>
      </c>
    </row>
    <row r="23" spans="2:9" ht="37.5" x14ac:dyDescent="0.25">
      <c r="B23" s="1">
        <v>15</v>
      </c>
      <c r="C23" s="1" t="s">
        <v>26</v>
      </c>
      <c r="D23" s="9" t="s">
        <v>27</v>
      </c>
      <c r="E23" s="6">
        <v>1600</v>
      </c>
      <c r="F23" s="6">
        <f>E23*0.8</f>
        <v>1280</v>
      </c>
      <c r="G23" s="7">
        <v>590</v>
      </c>
      <c r="H23" s="3">
        <f t="shared" si="1"/>
        <v>690</v>
      </c>
      <c r="I23" s="20">
        <v>0.46100000000000002</v>
      </c>
    </row>
    <row r="24" spans="2:9" ht="37.5" x14ac:dyDescent="0.25">
      <c r="B24" s="1">
        <v>16</v>
      </c>
      <c r="C24" s="1" t="s">
        <v>22</v>
      </c>
      <c r="D24" s="9" t="s">
        <v>23</v>
      </c>
      <c r="E24" s="6">
        <v>400</v>
      </c>
      <c r="F24" s="6">
        <f>E24*0.8</f>
        <v>320</v>
      </c>
      <c r="G24" s="7">
        <v>41</v>
      </c>
      <c r="H24" s="3">
        <f t="shared" si="1"/>
        <v>279</v>
      </c>
      <c r="I24" s="20">
        <v>0.12809999999999999</v>
      </c>
    </row>
    <row r="25" spans="2:9" ht="18.75" x14ac:dyDescent="0.25">
      <c r="B25" s="1">
        <v>17</v>
      </c>
      <c r="C25" s="1" t="s">
        <v>51</v>
      </c>
      <c r="D25" s="8" t="s">
        <v>25</v>
      </c>
      <c r="E25" s="6">
        <v>2500</v>
      </c>
      <c r="F25" s="6">
        <f>E25*0.8</f>
        <v>2000</v>
      </c>
      <c r="G25" s="7">
        <v>69</v>
      </c>
      <c r="H25" s="3">
        <f t="shared" si="1"/>
        <v>1931</v>
      </c>
      <c r="I25" s="20">
        <v>3.4500000000000003E-2</v>
      </c>
    </row>
    <row r="26" spans="2:9" ht="18.75" x14ac:dyDescent="0.25">
      <c r="B26" s="1">
        <v>18</v>
      </c>
      <c r="C26" s="1" t="s">
        <v>28</v>
      </c>
      <c r="D26" s="8" t="s">
        <v>29</v>
      </c>
      <c r="E26" s="6">
        <v>1000</v>
      </c>
      <c r="F26" s="6">
        <v>800</v>
      </c>
      <c r="G26" s="7">
        <v>70</v>
      </c>
      <c r="H26" s="3">
        <f t="shared" si="1"/>
        <v>730</v>
      </c>
      <c r="I26" s="20">
        <v>8.7499999999999994E-2</v>
      </c>
    </row>
    <row r="27" spans="2:9" ht="18.75" x14ac:dyDescent="0.25">
      <c r="B27" s="1">
        <v>19</v>
      </c>
      <c r="C27" s="3" t="s">
        <v>32</v>
      </c>
      <c r="D27" s="9" t="s">
        <v>31</v>
      </c>
      <c r="E27" s="6">
        <v>4000</v>
      </c>
      <c r="F27" s="6">
        <f>E27*0.8</f>
        <v>3200</v>
      </c>
      <c r="G27" s="7">
        <v>1080</v>
      </c>
      <c r="H27" s="3">
        <f t="shared" si="1"/>
        <v>2120</v>
      </c>
      <c r="I27" s="20">
        <v>0.33750000000000002</v>
      </c>
    </row>
    <row r="28" spans="2:9" ht="18.75" x14ac:dyDescent="0.25">
      <c r="B28" s="1">
        <v>20</v>
      </c>
      <c r="C28" s="1" t="s">
        <v>30</v>
      </c>
      <c r="D28" s="8" t="s">
        <v>31</v>
      </c>
      <c r="E28" s="6">
        <v>5000</v>
      </c>
      <c r="F28" s="6">
        <f>E28/2*0.8</f>
        <v>2000</v>
      </c>
      <c r="G28" s="7">
        <v>77</v>
      </c>
      <c r="H28" s="3">
        <f t="shared" si="1"/>
        <v>1923</v>
      </c>
      <c r="I28" s="20">
        <v>3.7999999999999999E-2</v>
      </c>
    </row>
    <row r="29" spans="2:9" ht="18.75" x14ac:dyDescent="0.25">
      <c r="B29" s="1">
        <v>21</v>
      </c>
      <c r="C29" s="1" t="s">
        <v>58</v>
      </c>
      <c r="D29" s="8" t="s">
        <v>31</v>
      </c>
      <c r="E29" s="6">
        <v>12600</v>
      </c>
      <c r="F29" s="6">
        <f>E29/2*0.8</f>
        <v>5040</v>
      </c>
      <c r="G29" s="7">
        <v>4976</v>
      </c>
      <c r="H29" s="3">
        <f t="shared" si="1"/>
        <v>64</v>
      </c>
      <c r="I29" s="20">
        <f>G29/F29</f>
        <v>0.98730158730158735</v>
      </c>
    </row>
    <row r="30" spans="2:9" ht="18.75" x14ac:dyDescent="0.25">
      <c r="B30" s="1">
        <v>22</v>
      </c>
      <c r="C30" s="1" t="s">
        <v>38</v>
      </c>
      <c r="D30" s="9" t="s">
        <v>31</v>
      </c>
      <c r="E30" s="6">
        <v>20000</v>
      </c>
      <c r="F30" s="6">
        <v>8000</v>
      </c>
      <c r="G30" s="7">
        <v>1472</v>
      </c>
      <c r="H30" s="3">
        <f t="shared" si="1"/>
        <v>6528</v>
      </c>
      <c r="I30" s="20">
        <v>0.184</v>
      </c>
    </row>
    <row r="31" spans="2:9" ht="18.75" x14ac:dyDescent="0.25">
      <c r="B31" s="1">
        <v>23</v>
      </c>
      <c r="C31" s="1" t="s">
        <v>52</v>
      </c>
      <c r="D31" s="8" t="s">
        <v>31</v>
      </c>
      <c r="E31" s="6">
        <v>12600</v>
      </c>
      <c r="F31" s="6">
        <f>E31/2*0.8</f>
        <v>5040</v>
      </c>
      <c r="G31" s="7">
        <v>70</v>
      </c>
      <c r="H31" s="3">
        <f t="shared" si="1"/>
        <v>4970</v>
      </c>
      <c r="I31" s="20">
        <v>0.01</v>
      </c>
    </row>
    <row r="32" spans="2:9" s="25" customFormat="1" ht="18.75" x14ac:dyDescent="0.25">
      <c r="B32" s="6">
        <v>24</v>
      </c>
      <c r="C32" s="7" t="s">
        <v>33</v>
      </c>
      <c r="D32" s="23" t="s">
        <v>34</v>
      </c>
      <c r="E32" s="6">
        <v>8000</v>
      </c>
      <c r="F32" s="6">
        <f>E32/2*0.8</f>
        <v>3200</v>
      </c>
      <c r="G32" s="7">
        <v>3381</v>
      </c>
      <c r="H32" s="6">
        <f t="shared" si="1"/>
        <v>-181</v>
      </c>
      <c r="I32" s="24">
        <v>1.05</v>
      </c>
    </row>
    <row r="33" spans="2:10" ht="35.25" customHeight="1" x14ac:dyDescent="0.25">
      <c r="B33" s="1">
        <v>25</v>
      </c>
      <c r="C33" s="2" t="s">
        <v>48</v>
      </c>
      <c r="D33" s="8" t="s">
        <v>40</v>
      </c>
      <c r="E33" s="6">
        <v>20000</v>
      </c>
      <c r="F33" s="6">
        <f>E33/2*0.8</f>
        <v>8000</v>
      </c>
      <c r="G33" s="7">
        <v>5558</v>
      </c>
      <c r="H33" s="3">
        <f t="shared" si="1"/>
        <v>2442</v>
      </c>
      <c r="I33" s="21">
        <v>0.69479999999999997</v>
      </c>
    </row>
    <row r="34" spans="2:10" ht="18.75" x14ac:dyDescent="0.25">
      <c r="B34" s="1">
        <v>26</v>
      </c>
      <c r="C34" s="1" t="s">
        <v>39</v>
      </c>
      <c r="D34" s="9" t="s">
        <v>41</v>
      </c>
      <c r="E34" s="6">
        <v>20000</v>
      </c>
      <c r="F34" s="6">
        <v>8000</v>
      </c>
      <c r="G34" s="7">
        <v>4620</v>
      </c>
      <c r="H34" s="3">
        <f t="shared" ref="H34" si="2">F34-G34</f>
        <v>3380</v>
      </c>
      <c r="I34" s="20">
        <v>0.57750000000000001</v>
      </c>
    </row>
    <row r="35" spans="2:10" ht="18.75" x14ac:dyDescent="0.25">
      <c r="B35" s="1">
        <v>27</v>
      </c>
      <c r="C35" s="1" t="s">
        <v>43</v>
      </c>
      <c r="D35" s="8" t="s">
        <v>46</v>
      </c>
      <c r="E35" s="6">
        <v>20000</v>
      </c>
      <c r="F35" s="6">
        <v>9520</v>
      </c>
      <c r="G35" s="7">
        <v>2235.4</v>
      </c>
      <c r="H35" s="3">
        <v>7284.6</v>
      </c>
      <c r="I35" s="20">
        <v>0.23530000000000001</v>
      </c>
    </row>
    <row r="36" spans="2:10" ht="18.75" x14ac:dyDescent="0.25">
      <c r="B36" s="1">
        <v>28</v>
      </c>
      <c r="C36" s="1" t="s">
        <v>20</v>
      </c>
      <c r="D36" s="9" t="s">
        <v>49</v>
      </c>
      <c r="E36" s="6">
        <v>1000</v>
      </c>
      <c r="F36" s="6">
        <v>800</v>
      </c>
      <c r="G36" s="7">
        <v>63</v>
      </c>
      <c r="H36" s="3">
        <f t="shared" ref="H36:H38" si="3">F36-G36</f>
        <v>737</v>
      </c>
      <c r="I36" s="20">
        <v>7.7799999999999994E-2</v>
      </c>
      <c r="J36" s="13"/>
    </row>
    <row r="37" spans="2:10" ht="18.75" x14ac:dyDescent="0.25">
      <c r="B37" s="1">
        <v>29</v>
      </c>
      <c r="C37" s="1" t="s">
        <v>21</v>
      </c>
      <c r="D37" s="9" t="s">
        <v>50</v>
      </c>
      <c r="E37" s="6">
        <v>1000</v>
      </c>
      <c r="F37" s="6">
        <v>800</v>
      </c>
      <c r="G37" s="7">
        <v>69</v>
      </c>
      <c r="H37" s="3">
        <f t="shared" si="3"/>
        <v>731</v>
      </c>
      <c r="I37" s="20">
        <v>8.5999999999999993E-2</v>
      </c>
      <c r="J37" s="13"/>
    </row>
    <row r="38" spans="2:10" ht="18.75" x14ac:dyDescent="0.25">
      <c r="B38" s="1">
        <v>30</v>
      </c>
      <c r="C38" s="1" t="s">
        <v>45</v>
      </c>
      <c r="D38" s="8" t="s">
        <v>49</v>
      </c>
      <c r="E38" s="6">
        <v>250</v>
      </c>
      <c r="F38" s="6">
        <f>E38*0.8</f>
        <v>200</v>
      </c>
      <c r="G38" s="7">
        <v>80</v>
      </c>
      <c r="H38" s="3">
        <f t="shared" si="3"/>
        <v>120</v>
      </c>
      <c r="I38" s="21">
        <v>0.4</v>
      </c>
      <c r="J38" s="13"/>
    </row>
    <row r="42" spans="2:10" ht="15.75" x14ac:dyDescent="0.25">
      <c r="E42" s="12"/>
      <c r="F42" s="12"/>
      <c r="G42" s="12"/>
      <c r="H42" s="12"/>
    </row>
  </sheetData>
  <mergeCells count="2">
    <mergeCell ref="B3:I3"/>
    <mergeCell ref="B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2022-04-19T10:10:49Z</dcterms:modified>
</cp:coreProperties>
</file>