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адьин - документы\Dokum\Документы на сайт (Энсбыт)\На сайт 2023 ДБЭ\"/>
    </mc:Choice>
  </mc:AlternateContent>
  <bookViews>
    <workbookView xWindow="285" yWindow="330" windowWidth="22695" windowHeight="9270"/>
  </bookViews>
  <sheets>
    <sheet name="Лист1" sheetId="1" r:id="rId1"/>
  </sheets>
  <definedNames>
    <definedName name="_xlnm.Print_Area" localSheetId="0">Лист1!$A$3:$T$376</definedName>
  </definedNames>
  <calcPr calcId="162913"/>
</workbook>
</file>

<file path=xl/calcChain.xml><?xml version="1.0" encoding="utf-8"?>
<calcChain xmlns="http://schemas.openxmlformats.org/spreadsheetml/2006/main">
  <c r="S84" i="1" l="1"/>
  <c r="T84" i="1"/>
  <c r="T127" i="1"/>
  <c r="K10" i="1" l="1"/>
  <c r="K36" i="1"/>
  <c r="C125" i="1" l="1"/>
  <c r="J323" i="1" l="1"/>
  <c r="J322" i="1"/>
  <c r="J321" i="1"/>
  <c r="J320" i="1"/>
  <c r="J319" i="1"/>
  <c r="J318" i="1"/>
  <c r="J317" i="1"/>
  <c r="J316" i="1"/>
  <c r="J313" i="1"/>
  <c r="C313" i="1"/>
  <c r="J312" i="1"/>
  <c r="C312" i="1"/>
  <c r="J311" i="1"/>
  <c r="C311" i="1"/>
  <c r="J310" i="1"/>
  <c r="C310" i="1"/>
  <c r="J309" i="1"/>
  <c r="C309" i="1"/>
  <c r="J308" i="1"/>
  <c r="C308" i="1"/>
  <c r="J307" i="1"/>
  <c r="C307" i="1"/>
  <c r="J306" i="1"/>
  <c r="C306" i="1"/>
  <c r="J305" i="1"/>
  <c r="C305" i="1"/>
  <c r="C304" i="1"/>
  <c r="J303" i="1"/>
  <c r="C303" i="1"/>
  <c r="J302" i="1"/>
  <c r="C302" i="1"/>
  <c r="J301" i="1"/>
  <c r="C301" i="1"/>
  <c r="J300" i="1"/>
  <c r="C300" i="1"/>
  <c r="J299" i="1"/>
  <c r="C299" i="1"/>
  <c r="J298" i="1"/>
  <c r="C298" i="1"/>
  <c r="J297" i="1"/>
  <c r="C297" i="1"/>
  <c r="J296" i="1"/>
  <c r="C296" i="1"/>
  <c r="J295" i="1"/>
  <c r="C295" i="1"/>
  <c r="J294" i="1"/>
  <c r="C294" i="1"/>
  <c r="J293" i="1"/>
  <c r="C293" i="1"/>
  <c r="J292" i="1"/>
  <c r="C292" i="1"/>
  <c r="J291" i="1"/>
  <c r="C291" i="1"/>
  <c r="J290" i="1"/>
  <c r="C290" i="1"/>
  <c r="J289" i="1"/>
  <c r="C289" i="1"/>
  <c r="J288" i="1"/>
  <c r="C288" i="1"/>
  <c r="J287" i="1"/>
  <c r="C287" i="1"/>
  <c r="J286" i="1"/>
  <c r="C286" i="1"/>
  <c r="J285" i="1"/>
  <c r="C285" i="1"/>
  <c r="J284" i="1"/>
  <c r="C284" i="1"/>
  <c r="J283" i="1"/>
  <c r="C283" i="1"/>
  <c r="J282" i="1"/>
  <c r="C282" i="1"/>
  <c r="J281" i="1"/>
  <c r="C281" i="1"/>
  <c r="J280" i="1"/>
  <c r="C280" i="1"/>
  <c r="J279" i="1"/>
  <c r="C279" i="1"/>
  <c r="J278" i="1"/>
  <c r="C278" i="1"/>
  <c r="J277" i="1"/>
  <c r="C277" i="1"/>
  <c r="J276" i="1"/>
  <c r="C276" i="1"/>
  <c r="J275" i="1"/>
  <c r="C275" i="1"/>
  <c r="J274" i="1"/>
  <c r="C274" i="1"/>
  <c r="J273" i="1"/>
  <c r="C273" i="1"/>
  <c r="J272" i="1"/>
  <c r="C272" i="1"/>
  <c r="J271" i="1"/>
  <c r="C271" i="1"/>
  <c r="J270" i="1"/>
  <c r="C270" i="1"/>
  <c r="J269" i="1"/>
  <c r="C269" i="1"/>
  <c r="J268" i="1"/>
  <c r="C268" i="1"/>
  <c r="J267" i="1"/>
  <c r="C267" i="1"/>
  <c r="J266" i="1"/>
  <c r="C266" i="1"/>
  <c r="J265" i="1"/>
  <c r="C265" i="1"/>
  <c r="J264" i="1"/>
  <c r="C264" i="1"/>
  <c r="J263" i="1"/>
  <c r="C263" i="1"/>
  <c r="J262" i="1"/>
  <c r="C262" i="1"/>
  <c r="J261" i="1"/>
  <c r="C261" i="1"/>
  <c r="J260" i="1"/>
  <c r="C260" i="1"/>
  <c r="J259" i="1"/>
  <c r="C259" i="1"/>
  <c r="J258" i="1"/>
  <c r="C258" i="1"/>
  <c r="J257" i="1"/>
  <c r="C257" i="1"/>
  <c r="J256" i="1"/>
  <c r="C256" i="1"/>
  <c r="J255" i="1"/>
  <c r="C255" i="1"/>
  <c r="J254" i="1"/>
  <c r="C254" i="1"/>
  <c r="J253" i="1"/>
  <c r="C253" i="1"/>
  <c r="J252" i="1"/>
  <c r="C252" i="1"/>
  <c r="J251" i="1"/>
  <c r="C251" i="1"/>
  <c r="J250" i="1"/>
  <c r="C250" i="1"/>
  <c r="J249" i="1"/>
  <c r="C249" i="1"/>
  <c r="J248" i="1"/>
  <c r="C248" i="1"/>
  <c r="J247" i="1"/>
  <c r="C247" i="1"/>
  <c r="J246" i="1"/>
  <c r="C246" i="1"/>
  <c r="J245" i="1"/>
  <c r="C245" i="1"/>
  <c r="J244" i="1"/>
  <c r="C244" i="1"/>
  <c r="J243" i="1"/>
  <c r="C243" i="1"/>
  <c r="J242" i="1"/>
  <c r="C242" i="1"/>
  <c r="J241" i="1"/>
  <c r="C241" i="1"/>
  <c r="J240" i="1"/>
  <c r="C240" i="1"/>
  <c r="J239" i="1"/>
  <c r="C239" i="1"/>
  <c r="J238" i="1"/>
  <c r="C238" i="1"/>
  <c r="J237" i="1"/>
  <c r="C237" i="1"/>
  <c r="J236" i="1"/>
  <c r="C236" i="1"/>
  <c r="J235" i="1"/>
  <c r="C235" i="1"/>
  <c r="J234" i="1"/>
  <c r="C234" i="1"/>
  <c r="J233" i="1"/>
  <c r="A234" i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H35" i="1" l="1"/>
  <c r="T67" i="1" l="1"/>
  <c r="S67" i="1"/>
  <c r="R67" i="1"/>
  <c r="Q67" i="1"/>
  <c r="P67" i="1"/>
  <c r="O67" i="1"/>
  <c r="N67" i="1"/>
  <c r="M67" i="1"/>
  <c r="L67" i="1"/>
  <c r="K67" i="1"/>
  <c r="T58" i="1"/>
  <c r="S58" i="1"/>
  <c r="R58" i="1"/>
  <c r="Q58" i="1"/>
  <c r="P58" i="1"/>
  <c r="O58" i="1"/>
  <c r="N58" i="1"/>
  <c r="M58" i="1"/>
  <c r="L58" i="1"/>
  <c r="K58" i="1"/>
  <c r="J58" i="1" s="1"/>
  <c r="T48" i="1"/>
  <c r="S48" i="1"/>
  <c r="R48" i="1"/>
  <c r="Q48" i="1"/>
  <c r="P48" i="1"/>
  <c r="O48" i="1"/>
  <c r="N48" i="1"/>
  <c r="M48" i="1"/>
  <c r="L48" i="1"/>
  <c r="K48" i="1"/>
  <c r="J38" i="1"/>
  <c r="J39" i="1"/>
  <c r="J40" i="1"/>
  <c r="J41" i="1"/>
  <c r="J42" i="1"/>
  <c r="J43" i="1"/>
  <c r="J44" i="1"/>
  <c r="J45" i="1"/>
  <c r="J46" i="1"/>
  <c r="J47" i="1"/>
  <c r="J50" i="1"/>
  <c r="J51" i="1"/>
  <c r="J52" i="1"/>
  <c r="J53" i="1"/>
  <c r="J54" i="1"/>
  <c r="J55" i="1"/>
  <c r="J56" i="1"/>
  <c r="J57" i="1"/>
  <c r="J60" i="1"/>
  <c r="J61" i="1"/>
  <c r="J62" i="1"/>
  <c r="J63" i="1"/>
  <c r="J64" i="1"/>
  <c r="J65" i="1"/>
  <c r="J66" i="1"/>
  <c r="J69" i="1"/>
  <c r="J70" i="1"/>
  <c r="J71" i="1"/>
  <c r="J72" i="1"/>
  <c r="J67" i="1" l="1"/>
  <c r="J48" i="1"/>
  <c r="J143" i="1"/>
  <c r="F143" i="1"/>
  <c r="J142" i="1"/>
  <c r="J141" i="1"/>
  <c r="J140" i="1"/>
  <c r="J139" i="1"/>
  <c r="J138" i="1"/>
  <c r="D138" i="1"/>
  <c r="J135" i="1"/>
  <c r="J134" i="1"/>
  <c r="J133" i="1"/>
  <c r="J132" i="1"/>
  <c r="J131" i="1"/>
  <c r="J130" i="1"/>
  <c r="J129" i="1"/>
  <c r="S127" i="1" l="1"/>
  <c r="R127" i="1"/>
  <c r="Q127" i="1"/>
  <c r="P127" i="1"/>
  <c r="O127" i="1"/>
  <c r="N127" i="1"/>
  <c r="M127" i="1"/>
  <c r="L127" i="1"/>
  <c r="K127" i="1"/>
  <c r="I127" i="1"/>
  <c r="H127" i="1"/>
  <c r="G127" i="1"/>
  <c r="F127" i="1"/>
  <c r="E127" i="1"/>
  <c r="D127" i="1"/>
  <c r="C127" i="1" s="1"/>
  <c r="J126" i="1"/>
  <c r="C126" i="1"/>
  <c r="J125" i="1"/>
  <c r="J124" i="1"/>
  <c r="C124" i="1"/>
  <c r="J123" i="1"/>
  <c r="C123" i="1"/>
  <c r="J122" i="1"/>
  <c r="C122" i="1"/>
  <c r="J121" i="1"/>
  <c r="C121" i="1"/>
  <c r="J120" i="1"/>
  <c r="C120" i="1"/>
  <c r="J119" i="1"/>
  <c r="C119" i="1"/>
  <c r="J118" i="1"/>
  <c r="C118" i="1"/>
  <c r="J117" i="1"/>
  <c r="C117" i="1"/>
  <c r="J116" i="1"/>
  <c r="C116" i="1"/>
  <c r="J115" i="1"/>
  <c r="C115" i="1"/>
  <c r="J114" i="1"/>
  <c r="C114" i="1"/>
  <c r="J113" i="1"/>
  <c r="C113" i="1"/>
  <c r="J112" i="1"/>
  <c r="C112" i="1"/>
  <c r="J111" i="1"/>
  <c r="C111" i="1"/>
  <c r="J110" i="1"/>
  <c r="C110" i="1"/>
  <c r="A111" i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J127" i="1" l="1"/>
  <c r="E35" i="1"/>
  <c r="F35" i="1"/>
  <c r="G35" i="1"/>
  <c r="I35" i="1"/>
  <c r="D35" i="1"/>
  <c r="J209" i="1" l="1"/>
  <c r="C209" i="1"/>
  <c r="J208" i="1"/>
  <c r="C208" i="1"/>
  <c r="J207" i="1"/>
  <c r="C207" i="1"/>
  <c r="J206" i="1"/>
  <c r="C206" i="1"/>
  <c r="R205" i="1"/>
  <c r="J205" i="1"/>
  <c r="C205" i="1"/>
  <c r="J204" i="1"/>
  <c r="C204" i="1"/>
  <c r="J203" i="1"/>
  <c r="C203" i="1"/>
  <c r="J202" i="1"/>
  <c r="C202" i="1"/>
  <c r="J201" i="1"/>
  <c r="C201" i="1"/>
  <c r="J200" i="1"/>
  <c r="G200" i="1"/>
  <c r="F200" i="1"/>
  <c r="E200" i="1"/>
  <c r="D200" i="1"/>
  <c r="C200" i="1" s="1"/>
  <c r="J199" i="1"/>
  <c r="C199" i="1"/>
  <c r="J198" i="1"/>
  <c r="H198" i="1"/>
  <c r="F198" i="1"/>
  <c r="E198" i="1"/>
  <c r="D198" i="1"/>
  <c r="C198" i="1" s="1"/>
  <c r="J197" i="1"/>
  <c r="C197" i="1"/>
  <c r="J196" i="1"/>
  <c r="C196" i="1"/>
  <c r="J195" i="1"/>
  <c r="C195" i="1"/>
  <c r="J194" i="1"/>
  <c r="C194" i="1"/>
  <c r="J193" i="1"/>
  <c r="C193" i="1"/>
  <c r="J192" i="1"/>
  <c r="C192" i="1"/>
  <c r="J191" i="1"/>
  <c r="C191" i="1"/>
  <c r="J190" i="1"/>
  <c r="C190" i="1"/>
  <c r="J189" i="1"/>
  <c r="C189" i="1"/>
  <c r="J188" i="1"/>
  <c r="C188" i="1"/>
  <c r="J187" i="1"/>
  <c r="C187" i="1"/>
  <c r="J186" i="1"/>
  <c r="C186" i="1"/>
  <c r="J185" i="1"/>
  <c r="C185" i="1"/>
  <c r="J184" i="1"/>
  <c r="C184" i="1"/>
  <c r="J183" i="1"/>
  <c r="C183" i="1"/>
  <c r="J182" i="1"/>
  <c r="C182" i="1"/>
  <c r="J181" i="1"/>
  <c r="C181" i="1"/>
  <c r="J180" i="1"/>
  <c r="C180" i="1"/>
  <c r="J179" i="1"/>
  <c r="C179" i="1"/>
  <c r="J178" i="1"/>
  <c r="C178" i="1"/>
  <c r="J172" i="1" l="1"/>
  <c r="J173" i="1"/>
  <c r="J174" i="1"/>
  <c r="C172" i="1"/>
  <c r="C173" i="1"/>
  <c r="C174" i="1"/>
  <c r="D144" i="1" l="1"/>
  <c r="E144" i="1"/>
  <c r="F144" i="1"/>
  <c r="G144" i="1"/>
  <c r="H144" i="1"/>
  <c r="I144" i="1"/>
  <c r="K144" i="1"/>
  <c r="L144" i="1"/>
  <c r="M144" i="1"/>
  <c r="N144" i="1"/>
  <c r="O144" i="1"/>
  <c r="P144" i="1"/>
  <c r="Q144" i="1"/>
  <c r="R144" i="1"/>
  <c r="S144" i="1"/>
  <c r="T144" i="1"/>
  <c r="C143" i="1"/>
  <c r="C133" i="1"/>
  <c r="J144" i="1" l="1"/>
  <c r="T107" i="1"/>
  <c r="S107" i="1"/>
  <c r="R107" i="1"/>
  <c r="Q107" i="1"/>
  <c r="P107" i="1"/>
  <c r="O107" i="1"/>
  <c r="N107" i="1"/>
  <c r="M107" i="1"/>
  <c r="L107" i="1"/>
  <c r="K107" i="1"/>
  <c r="J107" i="1" l="1"/>
  <c r="J76" i="1"/>
  <c r="C72" i="1" l="1"/>
  <c r="C71" i="1"/>
  <c r="C70" i="1"/>
  <c r="C69" i="1"/>
  <c r="C66" i="1"/>
  <c r="C65" i="1"/>
  <c r="C64" i="1"/>
  <c r="C63" i="1"/>
  <c r="C62" i="1"/>
  <c r="C61" i="1"/>
  <c r="C60" i="1"/>
  <c r="C57" i="1"/>
  <c r="C56" i="1"/>
  <c r="C55" i="1"/>
  <c r="C54" i="1"/>
  <c r="C53" i="1"/>
  <c r="C52" i="1"/>
  <c r="C51" i="1"/>
  <c r="C50" i="1"/>
  <c r="C47" i="1"/>
  <c r="C46" i="1"/>
  <c r="C45" i="1"/>
  <c r="C44" i="1"/>
  <c r="C43" i="1"/>
  <c r="C42" i="1"/>
  <c r="C41" i="1"/>
  <c r="C40" i="1"/>
  <c r="C39" i="1"/>
  <c r="C38" i="1"/>
  <c r="J361" i="1" l="1"/>
  <c r="J360" i="1"/>
  <c r="J359" i="1"/>
  <c r="J358" i="1"/>
  <c r="J357" i="1"/>
  <c r="J356" i="1"/>
  <c r="J355" i="1"/>
  <c r="J354" i="1"/>
  <c r="J352" i="1"/>
  <c r="J351" i="1"/>
  <c r="J350" i="1"/>
  <c r="J349" i="1"/>
  <c r="J348" i="1"/>
  <c r="J347" i="1"/>
  <c r="J346" i="1"/>
  <c r="J345" i="1"/>
  <c r="C359" i="1"/>
  <c r="C352" i="1"/>
  <c r="C351" i="1"/>
  <c r="C350" i="1"/>
  <c r="C349" i="1"/>
  <c r="C348" i="1"/>
  <c r="C347" i="1"/>
  <c r="C346" i="1"/>
  <c r="C345" i="1"/>
  <c r="E362" i="1"/>
  <c r="F362" i="1"/>
  <c r="G362" i="1"/>
  <c r="H362" i="1"/>
  <c r="I362" i="1"/>
  <c r="K362" i="1"/>
  <c r="L362" i="1"/>
  <c r="M362" i="1"/>
  <c r="N362" i="1"/>
  <c r="O362" i="1"/>
  <c r="P362" i="1"/>
  <c r="Q362" i="1"/>
  <c r="R362" i="1"/>
  <c r="S362" i="1"/>
  <c r="T362" i="1"/>
  <c r="D362" i="1"/>
  <c r="T314" i="1" l="1"/>
  <c r="D58" i="1" l="1"/>
  <c r="E58" i="1"/>
  <c r="F58" i="1"/>
  <c r="G58" i="1"/>
  <c r="H58" i="1"/>
  <c r="I58" i="1"/>
  <c r="E314" i="1" l="1"/>
  <c r="F314" i="1"/>
  <c r="G314" i="1"/>
  <c r="H314" i="1"/>
  <c r="I314" i="1"/>
  <c r="D314" i="1"/>
  <c r="K314" i="1"/>
  <c r="L314" i="1"/>
  <c r="M314" i="1"/>
  <c r="N314" i="1"/>
  <c r="O314" i="1"/>
  <c r="P314" i="1"/>
  <c r="Q314" i="1"/>
  <c r="R314" i="1"/>
  <c r="S314" i="1"/>
  <c r="J225" i="1"/>
  <c r="J226" i="1"/>
  <c r="J227" i="1"/>
  <c r="J228" i="1"/>
  <c r="J229" i="1"/>
  <c r="K230" i="1"/>
  <c r="L230" i="1"/>
  <c r="M230" i="1"/>
  <c r="N230" i="1"/>
  <c r="O230" i="1"/>
  <c r="P230" i="1"/>
  <c r="Q230" i="1"/>
  <c r="R230" i="1"/>
  <c r="S230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K343" i="1"/>
  <c r="L343" i="1"/>
  <c r="M343" i="1"/>
  <c r="N343" i="1"/>
  <c r="O343" i="1"/>
  <c r="P343" i="1"/>
  <c r="Q343" i="1"/>
  <c r="R343" i="1"/>
  <c r="S343" i="1"/>
  <c r="J353" i="1"/>
  <c r="J362" i="1" s="1"/>
  <c r="J314" i="1" l="1"/>
  <c r="J343" i="1"/>
  <c r="J230" i="1"/>
  <c r="C170" i="1" l="1"/>
  <c r="J170" i="1"/>
  <c r="C322" i="1" l="1"/>
  <c r="M84" i="1" l="1"/>
  <c r="J81" i="1"/>
  <c r="J80" i="1"/>
  <c r="E84" i="1"/>
  <c r="F84" i="1"/>
  <c r="G84" i="1"/>
  <c r="I84" i="1"/>
  <c r="K84" i="1"/>
  <c r="L84" i="1"/>
  <c r="N84" i="1"/>
  <c r="P84" i="1"/>
  <c r="Q84" i="1"/>
  <c r="R84" i="1"/>
  <c r="C80" i="1"/>
  <c r="C81" i="1"/>
  <c r="C82" i="1"/>
  <c r="C83" i="1"/>
  <c r="J79" i="1"/>
  <c r="J82" i="1"/>
  <c r="J83" i="1"/>
  <c r="O84" i="1" l="1"/>
  <c r="J84" i="1" s="1"/>
  <c r="C156" i="1" l="1"/>
  <c r="C360" i="1" l="1"/>
  <c r="C228" i="1" l="1"/>
  <c r="J219" i="1" l="1"/>
  <c r="J220" i="1"/>
  <c r="C219" i="1"/>
  <c r="C220" i="1"/>
  <c r="D223" i="1"/>
  <c r="E223" i="1"/>
  <c r="F223" i="1"/>
  <c r="G223" i="1"/>
  <c r="H223" i="1"/>
  <c r="I223" i="1"/>
  <c r="C131" i="1" l="1"/>
  <c r="C132" i="1"/>
  <c r="C134" i="1"/>
  <c r="C135" i="1"/>
  <c r="J86" i="1" l="1"/>
  <c r="J87" i="1"/>
  <c r="J88" i="1"/>
  <c r="J89" i="1"/>
  <c r="J90" i="1"/>
  <c r="J91" i="1"/>
  <c r="J92" i="1"/>
  <c r="J93" i="1"/>
  <c r="J94" i="1"/>
  <c r="D95" i="1"/>
  <c r="K95" i="1"/>
  <c r="L95" i="1"/>
  <c r="L108" i="1" s="1"/>
  <c r="M95" i="1"/>
  <c r="M108" i="1" s="1"/>
  <c r="N95" i="1"/>
  <c r="N108" i="1" s="1"/>
  <c r="O95" i="1"/>
  <c r="O108" i="1" s="1"/>
  <c r="P95" i="1"/>
  <c r="P108" i="1" s="1"/>
  <c r="Q95" i="1"/>
  <c r="Q108" i="1" s="1"/>
  <c r="R95" i="1"/>
  <c r="R108" i="1" s="1"/>
  <c r="S95" i="1"/>
  <c r="S108" i="1" s="1"/>
  <c r="T95" i="1"/>
  <c r="T108" i="1" s="1"/>
  <c r="E95" i="1"/>
  <c r="F95" i="1"/>
  <c r="G95" i="1"/>
  <c r="H95" i="1"/>
  <c r="I95" i="1"/>
  <c r="C94" i="1"/>
  <c r="K108" i="1" l="1"/>
  <c r="J95" i="1"/>
  <c r="T223" i="1"/>
  <c r="S223" i="1"/>
  <c r="S231" i="1" s="1"/>
  <c r="R223" i="1"/>
  <c r="R231" i="1" s="1"/>
  <c r="Q223" i="1"/>
  <c r="Q231" i="1" s="1"/>
  <c r="P223" i="1"/>
  <c r="P231" i="1" s="1"/>
  <c r="O223" i="1"/>
  <c r="O231" i="1" s="1"/>
  <c r="N223" i="1"/>
  <c r="N231" i="1" s="1"/>
  <c r="M223" i="1"/>
  <c r="M231" i="1" s="1"/>
  <c r="L223" i="1"/>
  <c r="L231" i="1" s="1"/>
  <c r="K223" i="1"/>
  <c r="K231" i="1" s="1"/>
  <c r="J231" i="1" s="1"/>
  <c r="C222" i="1"/>
  <c r="J222" i="1"/>
  <c r="T230" i="1" l="1"/>
  <c r="T231" i="1" s="1"/>
  <c r="I230" i="1"/>
  <c r="I231" i="1" s="1"/>
  <c r="H230" i="1"/>
  <c r="H231" i="1" s="1"/>
  <c r="G230" i="1"/>
  <c r="G231" i="1" s="1"/>
  <c r="F230" i="1"/>
  <c r="F231" i="1" s="1"/>
  <c r="E230" i="1"/>
  <c r="E231" i="1" s="1"/>
  <c r="D230" i="1"/>
  <c r="D231" i="1" s="1"/>
  <c r="R73" i="1"/>
  <c r="Q73" i="1"/>
  <c r="P73" i="1"/>
  <c r="O73" i="1"/>
  <c r="N73" i="1"/>
  <c r="M73" i="1"/>
  <c r="L73" i="1"/>
  <c r="K73" i="1"/>
  <c r="E73" i="1"/>
  <c r="F73" i="1"/>
  <c r="G73" i="1"/>
  <c r="H73" i="1"/>
  <c r="I73" i="1"/>
  <c r="D73" i="1"/>
  <c r="E107" i="1"/>
  <c r="E108" i="1" s="1"/>
  <c r="F107" i="1"/>
  <c r="F108" i="1" s="1"/>
  <c r="G107" i="1"/>
  <c r="G108" i="1" s="1"/>
  <c r="H107" i="1"/>
  <c r="H108" i="1" s="1"/>
  <c r="I107" i="1"/>
  <c r="I108" i="1" s="1"/>
  <c r="D107" i="1"/>
  <c r="D108" i="1" s="1"/>
  <c r="E67" i="1"/>
  <c r="F67" i="1"/>
  <c r="G67" i="1"/>
  <c r="H67" i="1"/>
  <c r="I67" i="1"/>
  <c r="D67" i="1"/>
  <c r="C58" i="1"/>
  <c r="E48" i="1"/>
  <c r="F48" i="1"/>
  <c r="G48" i="1"/>
  <c r="H48" i="1"/>
  <c r="I48" i="1"/>
  <c r="D48" i="1"/>
  <c r="J73" i="1" l="1"/>
  <c r="I74" i="1"/>
  <c r="E74" i="1"/>
  <c r="N74" i="1"/>
  <c r="H74" i="1"/>
  <c r="K74" i="1"/>
  <c r="O74" i="1"/>
  <c r="S74" i="1"/>
  <c r="G74" i="1"/>
  <c r="L74" i="1"/>
  <c r="P74" i="1"/>
  <c r="T74" i="1"/>
  <c r="D74" i="1"/>
  <c r="F74" i="1"/>
  <c r="M74" i="1"/>
  <c r="Q74" i="1"/>
  <c r="R74" i="1"/>
  <c r="T24" i="1"/>
  <c r="S24" i="1"/>
  <c r="R24" i="1"/>
  <c r="Q24" i="1"/>
  <c r="P24" i="1"/>
  <c r="O24" i="1"/>
  <c r="N24" i="1"/>
  <c r="M24" i="1"/>
  <c r="L24" i="1"/>
  <c r="K24" i="1"/>
  <c r="E24" i="1"/>
  <c r="F24" i="1"/>
  <c r="G24" i="1"/>
  <c r="H24" i="1"/>
  <c r="I24" i="1"/>
  <c r="D24" i="1"/>
  <c r="C23" i="1"/>
  <c r="J23" i="1"/>
  <c r="C22" i="1"/>
  <c r="J22" i="1"/>
  <c r="J21" i="1"/>
  <c r="C21" i="1"/>
  <c r="J31" i="1"/>
  <c r="J32" i="1"/>
  <c r="J33" i="1"/>
  <c r="C31" i="1"/>
  <c r="C32" i="1"/>
  <c r="C33" i="1"/>
  <c r="C30" i="1"/>
  <c r="J29" i="1"/>
  <c r="J30" i="1"/>
  <c r="J34" i="1"/>
  <c r="H36" i="1"/>
  <c r="C29" i="1"/>
  <c r="C34" i="1"/>
  <c r="G36" i="1" l="1"/>
  <c r="T36" i="1"/>
  <c r="P36" i="1"/>
  <c r="L36" i="1"/>
  <c r="S36" i="1"/>
  <c r="O36" i="1"/>
  <c r="I36" i="1"/>
  <c r="E36" i="1"/>
  <c r="R36" i="1"/>
  <c r="N36" i="1"/>
  <c r="D36" i="1"/>
  <c r="Q36" i="1"/>
  <c r="M36" i="1"/>
  <c r="F36" i="1"/>
  <c r="C35" i="1"/>
  <c r="J35" i="1"/>
  <c r="H136" i="1"/>
  <c r="T158" i="1" l="1"/>
  <c r="S158" i="1"/>
  <c r="Q158" i="1"/>
  <c r="P158" i="1"/>
  <c r="O158" i="1"/>
  <c r="N158" i="1"/>
  <c r="M158" i="1"/>
  <c r="L158" i="1"/>
  <c r="K158" i="1"/>
  <c r="C157" i="1"/>
  <c r="C155" i="1"/>
  <c r="C154" i="1"/>
  <c r="C153" i="1"/>
  <c r="C152" i="1"/>
  <c r="C151" i="1"/>
  <c r="C150" i="1"/>
  <c r="C149" i="1"/>
  <c r="C148" i="1"/>
  <c r="C147" i="1"/>
  <c r="C146" i="1"/>
  <c r="J158" i="1" l="1"/>
  <c r="R158" i="1"/>
  <c r="K370" i="1" l="1"/>
  <c r="K371" i="1" s="1"/>
  <c r="L370" i="1"/>
  <c r="L371" i="1" s="1"/>
  <c r="M370" i="1"/>
  <c r="M371" i="1" s="1"/>
  <c r="N370" i="1"/>
  <c r="N371" i="1" s="1"/>
  <c r="O370" i="1"/>
  <c r="O371" i="1" s="1"/>
  <c r="P370" i="1"/>
  <c r="P371" i="1" s="1"/>
  <c r="Q370" i="1"/>
  <c r="Q371" i="1" s="1"/>
  <c r="R370" i="1"/>
  <c r="R371" i="1" s="1"/>
  <c r="S370" i="1"/>
  <c r="S371" i="1" s="1"/>
  <c r="T370" i="1"/>
  <c r="L324" i="1" l="1"/>
  <c r="L325" i="1" s="1"/>
  <c r="M324" i="1"/>
  <c r="M325" i="1" s="1"/>
  <c r="O324" i="1"/>
  <c r="O325" i="1" s="1"/>
  <c r="C93" i="1" l="1"/>
  <c r="C92" i="1"/>
  <c r="C91" i="1"/>
  <c r="C90" i="1"/>
  <c r="C89" i="1"/>
  <c r="C88" i="1"/>
  <c r="C87" i="1"/>
  <c r="C86" i="1"/>
  <c r="C95" i="1" l="1"/>
  <c r="L77" i="1" l="1"/>
  <c r="M77" i="1"/>
  <c r="N77" i="1"/>
  <c r="O77" i="1"/>
  <c r="P77" i="1"/>
  <c r="Q77" i="1"/>
  <c r="R77" i="1"/>
  <c r="S77" i="1"/>
  <c r="T77" i="1"/>
  <c r="K77" i="1"/>
  <c r="E77" i="1"/>
  <c r="F77" i="1"/>
  <c r="G77" i="1"/>
  <c r="H77" i="1"/>
  <c r="I77" i="1"/>
  <c r="D77" i="1"/>
  <c r="C77" i="1" s="1"/>
  <c r="J106" i="1"/>
  <c r="J105" i="1"/>
  <c r="J104" i="1"/>
  <c r="J103" i="1"/>
  <c r="J102" i="1"/>
  <c r="J101" i="1"/>
  <c r="J100" i="1"/>
  <c r="J99" i="1"/>
  <c r="J98" i="1"/>
  <c r="J97" i="1"/>
  <c r="J28" i="1" l="1"/>
  <c r="J27" i="1"/>
  <c r="J26" i="1"/>
  <c r="T343" i="1" l="1"/>
  <c r="T371" i="1" s="1"/>
  <c r="I343" i="1"/>
  <c r="H343" i="1"/>
  <c r="G343" i="1"/>
  <c r="F343" i="1"/>
  <c r="E343" i="1"/>
  <c r="D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43" i="1" l="1"/>
  <c r="C229" i="1"/>
  <c r="C227" i="1"/>
  <c r="C226" i="1"/>
  <c r="C225" i="1"/>
  <c r="C230" i="1" l="1"/>
  <c r="T176" i="1"/>
  <c r="S176" i="1"/>
  <c r="R176" i="1"/>
  <c r="Q176" i="1"/>
  <c r="P176" i="1"/>
  <c r="O176" i="1"/>
  <c r="N176" i="1"/>
  <c r="M176" i="1"/>
  <c r="L176" i="1"/>
  <c r="K176" i="1"/>
  <c r="I176" i="1"/>
  <c r="G176" i="1"/>
  <c r="F176" i="1"/>
  <c r="E176" i="1"/>
  <c r="D176" i="1"/>
  <c r="J175" i="1"/>
  <c r="J171" i="1"/>
  <c r="J169" i="1"/>
  <c r="J168" i="1"/>
  <c r="J167" i="1"/>
  <c r="J166" i="1"/>
  <c r="J165" i="1"/>
  <c r="J164" i="1"/>
  <c r="J163" i="1"/>
  <c r="J162" i="1"/>
  <c r="J161" i="1"/>
  <c r="J176" i="1" l="1"/>
  <c r="C176" i="1"/>
  <c r="C314" i="1" l="1"/>
  <c r="C223" i="1"/>
  <c r="C231" i="1" s="1"/>
  <c r="J221" i="1"/>
  <c r="J218" i="1"/>
  <c r="J217" i="1"/>
  <c r="J216" i="1"/>
  <c r="J215" i="1"/>
  <c r="J214" i="1"/>
  <c r="J213" i="1"/>
  <c r="J212" i="1"/>
  <c r="L210" i="1"/>
  <c r="G210" i="1"/>
  <c r="D210" i="1"/>
  <c r="H210" i="1"/>
  <c r="I210" i="1"/>
  <c r="K210" i="1"/>
  <c r="M210" i="1"/>
  <c r="O210" i="1"/>
  <c r="P210" i="1"/>
  <c r="Q210" i="1"/>
  <c r="R210" i="1"/>
  <c r="S210" i="1"/>
  <c r="J223" i="1" l="1"/>
  <c r="E210" i="1"/>
  <c r="F210" i="1"/>
  <c r="N210" i="1"/>
  <c r="J210" i="1" s="1"/>
  <c r="C210" i="1" l="1"/>
  <c r="G370" i="1"/>
  <c r="G371" i="1" s="1"/>
  <c r="J369" i="1"/>
  <c r="J368" i="1"/>
  <c r="J367" i="1"/>
  <c r="J366" i="1"/>
  <c r="J365" i="1"/>
  <c r="J364" i="1"/>
  <c r="T324" i="1" l="1"/>
  <c r="T325" i="1" s="1"/>
  <c r="S324" i="1"/>
  <c r="S325" i="1" s="1"/>
  <c r="R324" i="1"/>
  <c r="R325" i="1" s="1"/>
  <c r="Q324" i="1"/>
  <c r="Q325" i="1" s="1"/>
  <c r="P324" i="1"/>
  <c r="P325" i="1" s="1"/>
  <c r="N324" i="1"/>
  <c r="N325" i="1" s="1"/>
  <c r="K324" i="1"/>
  <c r="K325" i="1" s="1"/>
  <c r="I324" i="1"/>
  <c r="I325" i="1" s="1"/>
  <c r="H324" i="1"/>
  <c r="H325" i="1" s="1"/>
  <c r="G324" i="1"/>
  <c r="G325" i="1" s="1"/>
  <c r="F324" i="1"/>
  <c r="F325" i="1" s="1"/>
  <c r="E324" i="1"/>
  <c r="E325" i="1" s="1"/>
  <c r="D324" i="1"/>
  <c r="D325" i="1" s="1"/>
  <c r="J325" i="1" l="1"/>
  <c r="C324" i="1"/>
  <c r="C325" i="1" s="1"/>
  <c r="J324" i="1"/>
  <c r="L136" i="1"/>
  <c r="L159" i="1" s="1"/>
  <c r="L10" i="1" s="1"/>
  <c r="G136" i="1"/>
  <c r="J20" i="1" l="1"/>
  <c r="J19" i="1"/>
  <c r="J18" i="1"/>
  <c r="J17" i="1"/>
  <c r="J16" i="1"/>
  <c r="J15" i="1"/>
  <c r="J14" i="1"/>
  <c r="J13" i="1"/>
  <c r="J12" i="1"/>
  <c r="C138" i="1" l="1"/>
  <c r="D158" i="1"/>
  <c r="E158" i="1"/>
  <c r="F158" i="1"/>
  <c r="G158" i="1"/>
  <c r="G159" i="1" s="1"/>
  <c r="G10" i="1" s="1"/>
  <c r="H158" i="1"/>
  <c r="H159" i="1" s="1"/>
  <c r="I158" i="1"/>
  <c r="C158" i="1" l="1"/>
  <c r="C48" i="1" l="1"/>
  <c r="C27" i="1"/>
  <c r="C357" i="1"/>
  <c r="C358" i="1"/>
  <c r="C362" i="1" l="1"/>
  <c r="C318" i="1"/>
  <c r="C319" i="1"/>
  <c r="C320" i="1"/>
  <c r="C321" i="1"/>
  <c r="C168" i="1"/>
  <c r="C169" i="1"/>
  <c r="C171" i="1"/>
  <c r="C67" i="1" l="1"/>
  <c r="C141" i="1" l="1"/>
  <c r="C142" i="1"/>
  <c r="C98" i="1" l="1"/>
  <c r="C99" i="1"/>
  <c r="C100" i="1"/>
  <c r="C101" i="1"/>
  <c r="C102" i="1"/>
  <c r="C103" i="1"/>
  <c r="C104" i="1"/>
  <c r="C105" i="1"/>
  <c r="C106" i="1"/>
  <c r="C107" i="1" l="1"/>
  <c r="C108" i="1" s="1"/>
  <c r="C361" i="1"/>
  <c r="J108" i="1" l="1"/>
  <c r="C97" i="1"/>
  <c r="J77" i="1"/>
  <c r="C76" i="1"/>
  <c r="C139" i="1" l="1"/>
  <c r="C28" i="1" l="1"/>
  <c r="C26" i="1"/>
  <c r="C354" i="1"/>
  <c r="C355" i="1"/>
  <c r="C356" i="1"/>
  <c r="C353" i="1"/>
  <c r="C221" i="1"/>
  <c r="C218" i="1"/>
  <c r="C217" i="1"/>
  <c r="C216" i="1"/>
  <c r="C215" i="1"/>
  <c r="C214" i="1"/>
  <c r="C213" i="1"/>
  <c r="C212" i="1"/>
  <c r="C365" i="1"/>
  <c r="C366" i="1"/>
  <c r="C367" i="1"/>
  <c r="C368" i="1"/>
  <c r="C369" i="1"/>
  <c r="C364" i="1"/>
  <c r="C317" i="1"/>
  <c r="C323" i="1"/>
  <c r="C162" i="1"/>
  <c r="C163" i="1"/>
  <c r="C164" i="1"/>
  <c r="C165" i="1"/>
  <c r="C166" i="1"/>
  <c r="C167" i="1"/>
  <c r="C175" i="1"/>
  <c r="C161" i="1"/>
  <c r="D136" i="1"/>
  <c r="D159" i="1" s="1"/>
  <c r="E136" i="1"/>
  <c r="E159" i="1" s="1"/>
  <c r="F136" i="1"/>
  <c r="F159" i="1" s="1"/>
  <c r="I136" i="1"/>
  <c r="I159" i="1" s="1"/>
  <c r="N136" i="1"/>
  <c r="N159" i="1" s="1"/>
  <c r="N10" i="1" s="1"/>
  <c r="P136" i="1"/>
  <c r="P159" i="1" s="1"/>
  <c r="P10" i="1" s="1"/>
  <c r="Q136" i="1"/>
  <c r="Q159" i="1" s="1"/>
  <c r="Q10" i="1" s="1"/>
  <c r="R136" i="1"/>
  <c r="R159" i="1" s="1"/>
  <c r="R10" i="1" s="1"/>
  <c r="S136" i="1"/>
  <c r="S159" i="1" s="1"/>
  <c r="S10" i="1" s="1"/>
  <c r="T136" i="1"/>
  <c r="T159" i="1" s="1"/>
  <c r="C130" i="1"/>
  <c r="C129" i="1"/>
  <c r="C73" i="1" l="1"/>
  <c r="C74" i="1" s="1"/>
  <c r="C136" i="1"/>
  <c r="C79" i="1"/>
  <c r="C140" i="1"/>
  <c r="C144" i="1" s="1"/>
  <c r="C159" i="1" l="1"/>
  <c r="J74" i="1"/>
  <c r="C13" i="1"/>
  <c r="C14" i="1"/>
  <c r="C15" i="1"/>
  <c r="C16" i="1"/>
  <c r="C17" i="1"/>
  <c r="C18" i="1"/>
  <c r="C19" i="1"/>
  <c r="C20" i="1"/>
  <c r="C12" i="1"/>
  <c r="O136" i="1" l="1"/>
  <c r="O159" i="1" s="1"/>
  <c r="O10" i="1" s="1"/>
  <c r="M136" i="1"/>
  <c r="M159" i="1" s="1"/>
  <c r="M10" i="1" s="1"/>
  <c r="K136" i="1" l="1"/>
  <c r="K159" i="1" l="1"/>
  <c r="J136" i="1"/>
  <c r="J159" i="1" s="1"/>
  <c r="T210" i="1"/>
  <c r="T10" i="1" s="1"/>
  <c r="I370" i="1" l="1"/>
  <c r="I371" i="1" s="1"/>
  <c r="I10" i="1" s="1"/>
  <c r="H370" i="1"/>
  <c r="H371" i="1" s="1"/>
  <c r="H10" i="1" s="1"/>
  <c r="F370" i="1"/>
  <c r="F371" i="1" s="1"/>
  <c r="F10" i="1" s="1"/>
  <c r="E370" i="1"/>
  <c r="E371" i="1" s="1"/>
  <c r="E10" i="1" s="1"/>
  <c r="D370" i="1"/>
  <c r="D371" i="1" s="1"/>
  <c r="C370" i="1" l="1"/>
  <c r="C371" i="1" s="1"/>
  <c r="J370" i="1"/>
  <c r="J371" i="1" s="1"/>
  <c r="C316" i="1" l="1"/>
  <c r="D84" i="1" l="1"/>
  <c r="D10" i="1" s="1"/>
  <c r="C84" i="1" l="1"/>
  <c r="C24" i="1" l="1"/>
  <c r="C36" i="1" s="1"/>
  <c r="J24" i="1"/>
  <c r="J36" i="1" s="1"/>
  <c r="R375" i="1" l="1"/>
  <c r="J10" i="1" l="1"/>
  <c r="J375" i="1" l="1"/>
  <c r="H375" i="1"/>
  <c r="C10" i="1" l="1"/>
  <c r="C375" i="1" l="1"/>
</calcChain>
</file>

<file path=xl/comments1.xml><?xml version="1.0" encoding="utf-8"?>
<comments xmlns="http://schemas.openxmlformats.org/spreadsheetml/2006/main">
  <authors>
    <author>Хмелева Оксана Александровна</author>
    <author>Максимова Вера Андреевна</author>
  </authors>
  <commentList>
    <comment ref="F110" authorId="0" shapeId="0">
      <text>
        <r>
          <rPr>
            <b/>
            <sz val="9"/>
            <color indexed="81"/>
            <rFont val="Tahoma"/>
            <family val="2"/>
            <charset val="204"/>
          </rPr>
          <t>Хмелева Оксана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+ хоз. постройки</t>
        </r>
      </text>
    </comment>
    <comment ref="R110" authorId="1" shapeId="0">
      <text>
        <r>
          <rPr>
            <b/>
            <sz val="9"/>
            <color indexed="81"/>
            <rFont val="Tahoma"/>
            <family val="2"/>
            <charset val="204"/>
          </rPr>
          <t>Максимова Вера Андреевна:</t>
        </r>
        <r>
          <rPr>
            <sz val="9"/>
            <color indexed="81"/>
            <rFont val="Tahoma"/>
            <family val="2"/>
            <charset val="204"/>
          </rPr>
          <t xml:space="preserve">
из них:
 604 с расчетными ОДПУ
24 контрольные ОДПУ (ветхие дома)</t>
        </r>
      </text>
    </comment>
  </commentList>
</comments>
</file>

<file path=xl/sharedStrings.xml><?xml version="1.0" encoding="utf-8"?>
<sst xmlns="http://schemas.openxmlformats.org/spreadsheetml/2006/main" count="392" uniqueCount="361">
  <si>
    <t>№ п/п</t>
  </si>
  <si>
    <t>в т.ч</t>
  </si>
  <si>
    <t>трёхфазных</t>
  </si>
  <si>
    <t xml:space="preserve">однофазных </t>
  </si>
  <si>
    <t>со счётчиками непосредственного включения</t>
  </si>
  <si>
    <t>временно без учёта</t>
  </si>
  <si>
    <t>с электросчётчиками</t>
  </si>
  <si>
    <t>временно без учета</t>
  </si>
  <si>
    <t>в том числе кол-во</t>
  </si>
  <si>
    <t>гаражей</t>
  </si>
  <si>
    <t>дач и нежилых домов</t>
  </si>
  <si>
    <t>ОДПУ с АСКУЭ</t>
  </si>
  <si>
    <t>ОДПУ без АСКУЭ</t>
  </si>
  <si>
    <t>из них</t>
  </si>
  <si>
    <t>Итого</t>
  </si>
  <si>
    <t>Кол-во точек поставки потребителям-гражданам (в т.ч в МКД без ОДПУ), всего 3=4+5+6</t>
  </si>
  <si>
    <t>с электросчётчиками АСКУЭ (в колонках 4, 5, 6)</t>
  </si>
  <si>
    <t>жилых домов и квартир</t>
  </si>
  <si>
    <t>Населенные пункты</t>
  </si>
  <si>
    <t>пгт.Бачатский</t>
  </si>
  <si>
    <t>пгт.Грамотеино</t>
  </si>
  <si>
    <t>пгт.Новый Городок</t>
  </si>
  <si>
    <t>село Заречное</t>
  </si>
  <si>
    <t>город Тайга</t>
  </si>
  <si>
    <t>разъезд Кузель</t>
  </si>
  <si>
    <t>поселок Кедровый</t>
  </si>
  <si>
    <t>разъезд Пихтач</t>
  </si>
  <si>
    <t>разъезд Сураново</t>
  </si>
  <si>
    <t>поселок Таежный</t>
  </si>
  <si>
    <t>пгт Тисуль</t>
  </si>
  <si>
    <t>пгт Комсомольск</t>
  </si>
  <si>
    <t>пгт Тяжинский</t>
  </si>
  <si>
    <t>пгт Итатский</t>
  </si>
  <si>
    <t>село Даниловка</t>
  </si>
  <si>
    <t>село Ступишино</t>
  </si>
  <si>
    <t>село Пашково</t>
  </si>
  <si>
    <t>ВСЕГО, ООО "КЭнК"</t>
  </si>
  <si>
    <t>поселок Козлы</t>
  </si>
  <si>
    <t>поселок Терентьевка</t>
  </si>
  <si>
    <t>село Лебедянка</t>
  </si>
  <si>
    <t>поселок 3-й склад</t>
  </si>
  <si>
    <t>поселок Красная горка</t>
  </si>
  <si>
    <t>поселок 326-го Квартала</t>
  </si>
  <si>
    <t>поселок 348-го Квартала</t>
  </si>
  <si>
    <t>пгт. Рудничный</t>
  </si>
  <si>
    <t>город Белово</t>
  </si>
  <si>
    <t>поселок Гавриловка</t>
  </si>
  <si>
    <t xml:space="preserve">город Гурьевск                             </t>
  </si>
  <si>
    <t xml:space="preserve">поселок Салаирский Дом Отдыха </t>
  </si>
  <si>
    <t xml:space="preserve">город Салаир                               </t>
  </si>
  <si>
    <t>поселок Раздольный</t>
  </si>
  <si>
    <t>пгт. Ижморский</t>
  </si>
  <si>
    <t xml:space="preserve">город Калтан                                </t>
  </si>
  <si>
    <t xml:space="preserve">поселок Малиновка                            </t>
  </si>
  <si>
    <t xml:space="preserve">пгт. Крапивинский                        </t>
  </si>
  <si>
    <t xml:space="preserve">пгт. Зеленогорский </t>
  </si>
  <si>
    <t xml:space="preserve">село Борисово </t>
  </si>
  <si>
    <t>город Полысаево</t>
  </si>
  <si>
    <t xml:space="preserve">поселок Большой Керлегеш                     </t>
  </si>
  <si>
    <t>село Шарап</t>
  </si>
  <si>
    <t xml:space="preserve">город Прокопьевск                          </t>
  </si>
  <si>
    <t xml:space="preserve">поселок Золх </t>
  </si>
  <si>
    <t>поселок Красная Горка</t>
  </si>
  <si>
    <t xml:space="preserve">поселок Новостройка                          </t>
  </si>
  <si>
    <t xml:space="preserve">поселок Чистугаш </t>
  </si>
  <si>
    <t>пгт. Промышленная</t>
  </si>
  <si>
    <t>поселок станции Падунская</t>
  </si>
  <si>
    <t>поселок Плотниково</t>
  </si>
  <si>
    <t>поселок Центральный</t>
  </si>
  <si>
    <t>поселок Большая Натальевка</t>
  </si>
  <si>
    <t>поселок Макаракский</t>
  </si>
  <si>
    <t>поселок Берикульский</t>
  </si>
  <si>
    <t>поселок Новый Берикуль</t>
  </si>
  <si>
    <t>поселок Ржавчик</t>
  </si>
  <si>
    <t>город Кемерово</t>
  </si>
  <si>
    <t>город Мариинск</t>
  </si>
  <si>
    <t>пгт. Верх-Чебула</t>
  </si>
  <si>
    <t xml:space="preserve">город Осинники              </t>
  </si>
  <si>
    <t xml:space="preserve">поселок Тайжина                      </t>
  </si>
  <si>
    <t>город Юрга</t>
  </si>
  <si>
    <t>село Проскоково</t>
  </si>
  <si>
    <t>поселок станции Юрга 2-я</t>
  </si>
  <si>
    <t>поселок станции Арлюк</t>
  </si>
  <si>
    <t>деревня Пятково</t>
  </si>
  <si>
    <t>деревня Талая</t>
  </si>
  <si>
    <t>поселок Речной</t>
  </si>
  <si>
    <t>станция Тутальская, Яшкинский район</t>
  </si>
  <si>
    <t>поселок Сланцев рудник, Яшкинский район</t>
  </si>
  <si>
    <t>поселок Осоавиахим, Яшкинский район</t>
  </si>
  <si>
    <t>поселок Акация</t>
  </si>
  <si>
    <t>пгт. Яя</t>
  </si>
  <si>
    <t>филиал "Энергосеть г. Анжеро-Судженска"</t>
  </si>
  <si>
    <t>поселок шахты № 5</t>
  </si>
  <si>
    <t>поселок Красногорский</t>
  </si>
  <si>
    <t>филиал "Энергосеть г. Новокузнецка"</t>
  </si>
  <si>
    <t>город Новокузнецк</t>
  </si>
  <si>
    <t>Поселок 1-й</t>
  </si>
  <si>
    <t>Поселок Малышев Лог</t>
  </si>
  <si>
    <t>поселок Постоянный</t>
  </si>
  <si>
    <t>поселок Шушталеп</t>
  </si>
  <si>
    <t>село Верх - Егос</t>
  </si>
  <si>
    <t>деревня Ивановка</t>
  </si>
  <si>
    <t>деревня Кабаново</t>
  </si>
  <si>
    <t>село Каменка</t>
  </si>
  <si>
    <t>деревня Шевели</t>
  </si>
  <si>
    <t>деревня  Дмитриевка</t>
  </si>
  <si>
    <t>деревня Михайловка</t>
  </si>
  <si>
    <t>деревня Курск - Смоленка</t>
  </si>
  <si>
    <t>деревня Кураково</t>
  </si>
  <si>
    <t>село Усманка</t>
  </si>
  <si>
    <t>село Чумай</t>
  </si>
  <si>
    <t>поселок Октябрьский</t>
  </si>
  <si>
    <t>село Краснинское</t>
  </si>
  <si>
    <t>деревня Каменка</t>
  </si>
  <si>
    <t>Санаторий Тутальский</t>
  </si>
  <si>
    <t>село Поломошное</t>
  </si>
  <si>
    <t>разъезд 54 км</t>
  </si>
  <si>
    <t>деревня Каип</t>
  </si>
  <si>
    <t>деревня Милютино</t>
  </si>
  <si>
    <t>деревня Новороманово</t>
  </si>
  <si>
    <t>село Судженка</t>
  </si>
  <si>
    <t>с трёхфазными вводами (в колонках 4, 5, 6)</t>
  </si>
  <si>
    <t xml:space="preserve">со счётчиками подключёнными через трансф. тока </t>
  </si>
  <si>
    <t>Кол-во точек поставки  юр. лицам (без ОДПУ), всего 10=11+12+13+14+15+16</t>
  </si>
  <si>
    <t>учётов у юр.лиц из под ОДПУ (в колонках 12, 13, 15)</t>
  </si>
  <si>
    <t>со счётчиками подключёнными через трансф. тока и напряжения</t>
  </si>
  <si>
    <t>поселок Белогородка</t>
  </si>
  <si>
    <t>поселок Благовещенка</t>
  </si>
  <si>
    <t>село Красные Орлы</t>
  </si>
  <si>
    <t>поселок Малопесчанка</t>
  </si>
  <si>
    <t>село Суслово</t>
  </si>
  <si>
    <t>поселок Таежно-Михайловка</t>
  </si>
  <si>
    <t>поселок Тутуяс</t>
  </si>
  <si>
    <t>город Мыски</t>
  </si>
  <si>
    <t>поселок Берензас</t>
  </si>
  <si>
    <t>поселок Бородино</t>
  </si>
  <si>
    <t>поселок Казас</t>
  </si>
  <si>
    <t>поселок Подобас</t>
  </si>
  <si>
    <t>поселок Сельхоз</t>
  </si>
  <si>
    <t>поселок Чуазас</t>
  </si>
  <si>
    <t>поселок Чувашка</t>
  </si>
  <si>
    <t>поселок Камешек</t>
  </si>
  <si>
    <t>поселок Кальчезас</t>
  </si>
  <si>
    <t>временно отключенных от сети  (в колонках 4, 5, 6)</t>
  </si>
  <si>
    <t>г.  Анжеро - Судженск</t>
  </si>
  <si>
    <t>село Протопопово</t>
  </si>
  <si>
    <t xml:space="preserve">пгт Каз </t>
  </si>
  <si>
    <t>пгт Мундыбаш</t>
  </si>
  <si>
    <t xml:space="preserve">пгт Спасск </t>
  </si>
  <si>
    <t xml:space="preserve">пгт Темиртау </t>
  </si>
  <si>
    <t>пгт Шерегеш</t>
  </si>
  <si>
    <t>ООО "Кузбасская энергосетевая компания"</t>
  </si>
  <si>
    <t>село Колыон</t>
  </si>
  <si>
    <t>село Святославка</t>
  </si>
  <si>
    <t>село Новославянка</t>
  </si>
  <si>
    <t>село Берикуль</t>
  </si>
  <si>
    <t>село Колмогорово</t>
  </si>
  <si>
    <t>поселок Хопкино</t>
  </si>
  <si>
    <t xml:space="preserve">поселок Алтамаш </t>
  </si>
  <si>
    <t>поселок Базанча</t>
  </si>
  <si>
    <t>поселок Верх-Кочура</t>
  </si>
  <si>
    <t>поселок Верхняя Александровка</t>
  </si>
  <si>
    <t>поселок Габовск</t>
  </si>
  <si>
    <t>поселок Калары</t>
  </si>
  <si>
    <t>поселок Кедровка</t>
  </si>
  <si>
    <t>поселок Килинск</t>
  </si>
  <si>
    <t>поселок Ключевой</t>
  </si>
  <si>
    <t>поселок Малый Лабыш</t>
  </si>
  <si>
    <t>поселок Мрассу</t>
  </si>
  <si>
    <t>поселок Нижний Сокол</t>
  </si>
  <si>
    <t>поселок Сокол</t>
  </si>
  <si>
    <t>поселок Сокушта</t>
  </si>
  <si>
    <t>поселок Сухаринка</t>
  </si>
  <si>
    <t>поселок Тельбес</t>
  </si>
  <si>
    <t xml:space="preserve">поселок Центральный </t>
  </si>
  <si>
    <t xml:space="preserve">поселок Чугунаш </t>
  </si>
  <si>
    <t xml:space="preserve">поселок Чулеш </t>
  </si>
  <si>
    <t xml:space="preserve">поселок Чушла </t>
  </si>
  <si>
    <t>поселок Якунинск</t>
  </si>
  <si>
    <t>село Майск</t>
  </si>
  <si>
    <t>село Талон</t>
  </si>
  <si>
    <t>поселок Ровенский</t>
  </si>
  <si>
    <t>село Улановка</t>
  </si>
  <si>
    <t>СНТ Верхняя Яя</t>
  </si>
  <si>
    <t>село Алчедат</t>
  </si>
  <si>
    <t>село Николаевка</t>
  </si>
  <si>
    <t xml:space="preserve">село Новорождественское </t>
  </si>
  <si>
    <t>поселок Степной</t>
  </si>
  <si>
    <t>поселок Старопестерево</t>
  </si>
  <si>
    <t>поселок Убинский</t>
  </si>
  <si>
    <t>деревня Вяземка, Ижморский р-н</t>
  </si>
  <si>
    <t>деревня Акимо-Анненка</t>
  </si>
  <si>
    <t>село Иверка</t>
  </si>
  <si>
    <t>поселок Судженка</t>
  </si>
  <si>
    <t>деревня Кайчак</t>
  </si>
  <si>
    <t>поселок Калининский</t>
  </si>
  <si>
    <t xml:space="preserve">поселок Федоровка    </t>
  </si>
  <si>
    <t xml:space="preserve">поселок Заречный                              </t>
  </si>
  <si>
    <t xml:space="preserve">поселок Кульчаны                              </t>
  </si>
  <si>
    <t>село Красная Орловка</t>
  </si>
  <si>
    <t>пгт Белогорск</t>
  </si>
  <si>
    <t>поселок Большой Берчикуль</t>
  </si>
  <si>
    <t>поселок Щегловский</t>
  </si>
  <si>
    <t>город Междуреченск</t>
  </si>
  <si>
    <t>поселок Тарлашка</t>
  </si>
  <si>
    <t>поселок Усть-Уруш</t>
  </si>
  <si>
    <t xml:space="preserve">город Прокопьевск </t>
  </si>
  <si>
    <t xml:space="preserve">поселок Трудармейский </t>
  </si>
  <si>
    <t>поселок Смышляево</t>
  </si>
  <si>
    <t>поселок Свободный</t>
  </si>
  <si>
    <t>поселок Чусовитино</t>
  </si>
  <si>
    <t>поселок Яснозорский</t>
  </si>
  <si>
    <t xml:space="preserve">деревня Александровка </t>
  </si>
  <si>
    <t>посёлок Сосновка</t>
  </si>
  <si>
    <t>посёлок Мало-Салаирский</t>
  </si>
  <si>
    <t xml:space="preserve">поселок Карагайлинский  </t>
  </si>
  <si>
    <t xml:space="preserve">город Киселевск </t>
  </si>
  <si>
    <t>город Таштагол</t>
  </si>
  <si>
    <t>село Пинигино (СНТ Черемушки)</t>
  </si>
  <si>
    <t>Информация о перечне зон деятельности и количестве точек поставки на 01.01.2023.</t>
  </si>
  <si>
    <t>Крапивинский участок "Энергосеть г. Белово"</t>
  </si>
  <si>
    <t>Мысковский участок "Энергосеть г. Осинники"</t>
  </si>
  <si>
    <t>Чебулинский участок "Энергосеть г. Мариинска"</t>
  </si>
  <si>
    <t>Полысаевский участок "Энергосеть г. Белово"</t>
  </si>
  <si>
    <t>Промышленновский участок "Энергосеть г. Топки"</t>
  </si>
  <si>
    <t>Тайгинский участок "Энергосеть г. Юрга"</t>
  </si>
  <si>
    <t>Яшкинский участок "Энергосеть г. Юрга"</t>
  </si>
  <si>
    <t>Яйский участок "Энергосеть г. Анжеро Судженска"</t>
  </si>
  <si>
    <t>Калтанский участок филиала "Энергосеть г. Осинники"</t>
  </si>
  <si>
    <t>Гурьевский участок филиала "Энергосеть г. Белово"</t>
  </si>
  <si>
    <t>Филиал "Энергосеть г. Белово"</t>
  </si>
  <si>
    <t>Филиал "Энергосеть г. Кемерово"</t>
  </si>
  <si>
    <t>Филиал "Энергосеть г. Киселевска"</t>
  </si>
  <si>
    <t>Филиал "Энергосеть г. Мариинска"</t>
  </si>
  <si>
    <t>Филиал "Энергосеть г. Осинники"</t>
  </si>
  <si>
    <t>Филиал "Энергосеть г. Прокопьевска"</t>
  </si>
  <si>
    <t>Филиал "Энергосеть г. Топки"</t>
  </si>
  <si>
    <t>Филиал "Энергосеть Тисульского района"</t>
  </si>
  <si>
    <t>Филиал "Энергосеть г. Таштагола"</t>
  </si>
  <si>
    <t>Всего по филиалу</t>
  </si>
  <si>
    <t xml:space="preserve">Всего по филиалу </t>
  </si>
  <si>
    <t>Филиал "Энергосеть г. Юрга"</t>
  </si>
  <si>
    <t>село Верхотомское</t>
  </si>
  <si>
    <t>тер. СНТ Кировец</t>
  </si>
  <si>
    <t>поселок Литвиново</t>
  </si>
  <si>
    <t>тер. СНТ Озерный</t>
  </si>
  <si>
    <t>деревня Ивановка (с. Пача)</t>
  </si>
  <si>
    <t>деревня Писанная</t>
  </si>
  <si>
    <t>тер. СНТ Луч</t>
  </si>
  <si>
    <t>тер. СНТ Спектр-2</t>
  </si>
  <si>
    <t>тер. СНТ Спектр</t>
  </si>
  <si>
    <t>деревня  Усть -Хмелевка</t>
  </si>
  <si>
    <t>п.г.т. Яшкино</t>
  </si>
  <si>
    <t>поселок Яшкинский</t>
  </si>
  <si>
    <t xml:space="preserve"> </t>
  </si>
  <si>
    <t>деревня Грамотеино</t>
  </si>
  <si>
    <t>Трасса Кузбасс-Алтай</t>
  </si>
  <si>
    <t>поселок Куртуково</t>
  </si>
  <si>
    <t>поселок Таргай</t>
  </si>
  <si>
    <t>село Красулино</t>
  </si>
  <si>
    <t>поселок Веселый</t>
  </si>
  <si>
    <t>село Терентьевское</t>
  </si>
  <si>
    <t>545 км рзд</t>
  </si>
  <si>
    <t>район Новокузнецкий</t>
  </si>
  <si>
    <t>Автомобилист СНТ</t>
  </si>
  <si>
    <t>Атаманово с.</t>
  </si>
  <si>
    <t>Бедарево с.</t>
  </si>
  <si>
    <t>Бунгур с.</t>
  </si>
  <si>
    <t>Елань</t>
  </si>
  <si>
    <t>Есаулка д.</t>
  </si>
  <si>
    <t>Ильинка с.</t>
  </si>
  <si>
    <t>Костенково с.</t>
  </si>
  <si>
    <t>Прогресс СНТ</t>
  </si>
  <si>
    <t>Пруды СНТ</t>
  </si>
  <si>
    <t>Рассвет п.</t>
  </si>
  <si>
    <t>Поляна СНТ</t>
  </si>
  <si>
    <t>Сосновка с.</t>
  </si>
  <si>
    <t>Староабашево п.</t>
  </si>
  <si>
    <t>Топольник СНТ</t>
  </si>
  <si>
    <t>96 км рзд</t>
  </si>
  <si>
    <t>Александровка д</t>
  </si>
  <si>
    <t>Андреевка с</t>
  </si>
  <si>
    <t>Аппарат тер. СНТ</t>
  </si>
  <si>
    <t>Астра тер. СНТ</t>
  </si>
  <si>
    <t>Береговая д</t>
  </si>
  <si>
    <t>Березовая роща тер. СНТ</t>
  </si>
  <si>
    <t>Березово с</t>
  </si>
  <si>
    <t>Бодрость тер. СНТ</t>
  </si>
  <si>
    <t>Воскресенка д</t>
  </si>
  <si>
    <t>Денисово д</t>
  </si>
  <si>
    <t>Денисовский тер. СНТ</t>
  </si>
  <si>
    <t>Дорожник тер. СНТ</t>
  </si>
  <si>
    <t>Елыкаево с</t>
  </si>
  <si>
    <t>Журавлево д</t>
  </si>
  <si>
    <t>Заря д</t>
  </si>
  <si>
    <t>Звездный п</t>
  </si>
  <si>
    <t>Здоровье тер. СНТ</t>
  </si>
  <si>
    <t>Земляне тер. СНТ</t>
  </si>
  <si>
    <t>Зенит тер. СНТ</t>
  </si>
  <si>
    <t>Издатель тер. СНТ</t>
  </si>
  <si>
    <t>Камышная д</t>
  </si>
  <si>
    <t>КВВКУС тер. СНТ</t>
  </si>
  <si>
    <t>Кемерово г</t>
  </si>
  <si>
    <t>Коксохимик тер. СНТ</t>
  </si>
  <si>
    <t>Луч тер. СНТ</t>
  </si>
  <si>
    <t>Ляпки д</t>
  </si>
  <si>
    <t>Мальва тер. СНТ</t>
  </si>
  <si>
    <t>Маручак д</t>
  </si>
  <si>
    <t>Мебельщик тер. СНТ</t>
  </si>
  <si>
    <t>Мелиоратор тер. СПК</t>
  </si>
  <si>
    <t>Металлплощадка п</t>
  </si>
  <si>
    <t>Механизатор тер. СНТ</t>
  </si>
  <si>
    <t>Новосибирск г</t>
  </si>
  <si>
    <t>Новостройка п</t>
  </si>
  <si>
    <t>НТС Березка тер</t>
  </si>
  <si>
    <t>Огонек тер. СНТ</t>
  </si>
  <si>
    <t>Осиновка д</t>
  </si>
  <si>
    <t>Природа тер. СНТ</t>
  </si>
  <si>
    <t>Промышленовское лесничество лсво</t>
  </si>
  <si>
    <t>Раздолье п</t>
  </si>
  <si>
    <t>Русское поле тер. СНТ</t>
  </si>
  <si>
    <t>Симаново д</t>
  </si>
  <si>
    <t>Синильга тер. СНТ</t>
  </si>
  <si>
    <t>Смородинка тер. СНТ</t>
  </si>
  <si>
    <t>СНТ Александровские родники сад</t>
  </si>
  <si>
    <t>СНТ Жилищник сад</t>
  </si>
  <si>
    <t>СНТ Медик сад</t>
  </si>
  <si>
    <t>СНТ Родничок сад</t>
  </si>
  <si>
    <t>СНТ СН Автоагрегат тер</t>
  </si>
  <si>
    <t>СНТ СН Березка 1 тер.</t>
  </si>
  <si>
    <t>СНТ СН Весна тер</t>
  </si>
  <si>
    <t>СНТ СН Вишневый сад тер</t>
  </si>
  <si>
    <t>СНТ СН Казначей тер</t>
  </si>
  <si>
    <t>СНТ СН Лесная поляна тер</t>
  </si>
  <si>
    <t>СНТ СН Народное сад</t>
  </si>
  <si>
    <t>СНТ СН Промстроевец тер</t>
  </si>
  <si>
    <t>СНТ СН Родник тер</t>
  </si>
  <si>
    <t>СНТ СН Ромашка тер</t>
  </si>
  <si>
    <t>СНТ СН Рябинка тер</t>
  </si>
  <si>
    <t>СНТ СН Энергия Плюс сад</t>
  </si>
  <si>
    <t>СНТ Учитель сад</t>
  </si>
  <si>
    <t>СНТ Черемушки тер</t>
  </si>
  <si>
    <t>СНТ Электрон сад</t>
  </si>
  <si>
    <t>Соломино д</t>
  </si>
  <si>
    <t>Старочервово д</t>
  </si>
  <si>
    <t>Сухая Речка д</t>
  </si>
  <si>
    <t>Сухово д</t>
  </si>
  <si>
    <t>Терехино д</t>
  </si>
  <si>
    <t>Топки г</t>
  </si>
  <si>
    <t>ТСН Метеор тер</t>
  </si>
  <si>
    <t>Универсал 1 тер. СНТ</t>
  </si>
  <si>
    <t>Флора тер. СНТ</t>
  </si>
  <si>
    <t>Химстроевец тер. СНТ</t>
  </si>
  <si>
    <t>Центральный п</t>
  </si>
  <si>
    <t>Черемичкино с</t>
  </si>
  <si>
    <t>Шишино п</t>
  </si>
  <si>
    <t>Ягуново с</t>
  </si>
  <si>
    <t>СНТ "Печатник"</t>
  </si>
  <si>
    <t xml:space="preserve">Кол-во многоквартирных домов (МКД с ОДПУ), всего </t>
  </si>
  <si>
    <t>Тяжинский участок "Энергосеть Тисульского района"</t>
  </si>
  <si>
    <t>СН Цементник тер. СНТ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</si>
</sst>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5" fillId="0" borderId="0" xfId="0" applyFont="1" applyFill="1"/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3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3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80"/>
  <sheetViews>
    <sheetView tabSelected="1" zoomScale="90" zoomScaleNormal="90" workbookViewId="0">
      <selection activeCell="B299" sqref="B299"/>
    </sheetView>
  </sheetViews>
  <sheetFormatPr defaultRowHeight="18.75" x14ac:dyDescent="0.3"/>
  <cols>
    <col min="1" max="1" width="7.28515625" style="2" customWidth="1"/>
    <col min="2" max="2" width="47.42578125" style="1" customWidth="1"/>
    <col min="3" max="3" width="17.140625" style="7" customWidth="1"/>
    <col min="4" max="4" width="11" style="2" customWidth="1"/>
    <col min="5" max="5" width="10.5703125" style="2" customWidth="1"/>
    <col min="6" max="6" width="9.42578125" style="2" customWidth="1"/>
    <col min="7" max="8" width="10.5703125" style="2" customWidth="1"/>
    <col min="9" max="9" width="9.7109375" style="2" customWidth="1"/>
    <col min="10" max="10" width="16.28515625" style="2" customWidth="1"/>
    <col min="11" max="12" width="14.140625" style="2" customWidth="1"/>
    <col min="13" max="13" width="11.7109375" style="2" customWidth="1"/>
    <col min="14" max="14" width="10.140625" style="2" customWidth="1"/>
    <col min="15" max="15" width="10.85546875" style="2" customWidth="1"/>
    <col min="16" max="16" width="10.140625" style="2" customWidth="1"/>
    <col min="17" max="17" width="12.7109375" style="2" customWidth="1"/>
    <col min="18" max="18" width="11.42578125" style="2" customWidth="1"/>
    <col min="19" max="19" width="11.28515625" style="2" customWidth="1"/>
    <col min="20" max="20" width="10.5703125" style="2" customWidth="1"/>
    <col min="21" max="735" width="8.85546875" style="2"/>
    <col min="736" max="16384" width="9.140625" style="2"/>
  </cols>
  <sheetData>
    <row r="1" spans="1:22" x14ac:dyDescent="0.3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x14ac:dyDescent="0.3">
      <c r="A2" s="16" t="s">
        <v>151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2" ht="24.6" customHeight="1" x14ac:dyDescent="0.3">
      <c r="A3" s="16" t="s">
        <v>219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2" ht="10.9" customHeigh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2" x14ac:dyDescent="0.3">
      <c r="A5" s="1"/>
      <c r="C5" s="18"/>
      <c r="D5" s="1"/>
      <c r="E5" s="1"/>
      <c r="F5" s="1"/>
      <c r="G5" s="1"/>
      <c r="H5" s="1"/>
      <c r="I5" s="1"/>
      <c r="J5" s="18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2" x14ac:dyDescent="0.25">
      <c r="A6" s="43" t="s">
        <v>0</v>
      </c>
      <c r="B6" s="43" t="s">
        <v>18</v>
      </c>
      <c r="C6" s="43" t="s">
        <v>15</v>
      </c>
      <c r="D6" s="43" t="s">
        <v>8</v>
      </c>
      <c r="E6" s="43"/>
      <c r="F6" s="43"/>
      <c r="G6" s="43"/>
      <c r="H6" s="43"/>
      <c r="I6" s="43"/>
      <c r="J6" s="43" t="s">
        <v>123</v>
      </c>
      <c r="K6" s="43" t="s">
        <v>1</v>
      </c>
      <c r="L6" s="43"/>
      <c r="M6" s="43"/>
      <c r="N6" s="43"/>
      <c r="O6" s="43"/>
      <c r="P6" s="43"/>
      <c r="Q6" s="43"/>
      <c r="R6" s="43" t="s">
        <v>358</v>
      </c>
      <c r="S6" s="43" t="s">
        <v>1</v>
      </c>
      <c r="T6" s="43"/>
      <c r="U6" s="12"/>
    </row>
    <row r="7" spans="1:22" x14ac:dyDescent="0.25">
      <c r="A7" s="43"/>
      <c r="B7" s="43"/>
      <c r="C7" s="43"/>
      <c r="D7" s="43" t="s">
        <v>17</v>
      </c>
      <c r="E7" s="43" t="s">
        <v>9</v>
      </c>
      <c r="F7" s="43" t="s">
        <v>10</v>
      </c>
      <c r="G7" s="43" t="s">
        <v>13</v>
      </c>
      <c r="H7" s="43"/>
      <c r="I7" s="43"/>
      <c r="J7" s="43"/>
      <c r="K7" s="43" t="s">
        <v>2</v>
      </c>
      <c r="L7" s="43"/>
      <c r="M7" s="43"/>
      <c r="N7" s="43"/>
      <c r="O7" s="43" t="s">
        <v>3</v>
      </c>
      <c r="P7" s="43"/>
      <c r="Q7" s="19" t="s">
        <v>13</v>
      </c>
      <c r="R7" s="43"/>
      <c r="S7" s="43" t="s">
        <v>11</v>
      </c>
      <c r="T7" s="43" t="s">
        <v>12</v>
      </c>
      <c r="U7" s="12"/>
    </row>
    <row r="8" spans="1:22" ht="187.5" x14ac:dyDescent="0.25">
      <c r="A8" s="43"/>
      <c r="B8" s="43"/>
      <c r="C8" s="43"/>
      <c r="D8" s="43"/>
      <c r="E8" s="43"/>
      <c r="F8" s="43"/>
      <c r="G8" s="19" t="s">
        <v>121</v>
      </c>
      <c r="H8" s="19" t="s">
        <v>16</v>
      </c>
      <c r="I8" s="19" t="s">
        <v>143</v>
      </c>
      <c r="J8" s="43"/>
      <c r="K8" s="19" t="s">
        <v>125</v>
      </c>
      <c r="L8" s="19" t="s">
        <v>122</v>
      </c>
      <c r="M8" s="19" t="s">
        <v>4</v>
      </c>
      <c r="N8" s="19" t="s">
        <v>5</v>
      </c>
      <c r="O8" s="19" t="s">
        <v>6</v>
      </c>
      <c r="P8" s="19" t="s">
        <v>7</v>
      </c>
      <c r="Q8" s="19" t="s">
        <v>124</v>
      </c>
      <c r="R8" s="43"/>
      <c r="S8" s="43"/>
      <c r="T8" s="43"/>
      <c r="U8" s="14"/>
      <c r="V8" s="15"/>
    </row>
    <row r="9" spans="1:22" x14ac:dyDescent="0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2"/>
    </row>
    <row r="10" spans="1:22" s="4" customFormat="1" ht="24.6" customHeight="1" x14ac:dyDescent="0.25">
      <c r="A10" s="44" t="s">
        <v>36</v>
      </c>
      <c r="B10" s="44"/>
      <c r="C10" s="45">
        <f>D10+E10+F10</f>
        <v>233797</v>
      </c>
      <c r="D10" s="45">
        <f t="shared" ref="D10:I10" si="0">D36+D74+D77+D84+D108+D127+D159+D176+D210+D231+D325+D371</f>
        <v>170381</v>
      </c>
      <c r="E10" s="45">
        <f t="shared" si="0"/>
        <v>33281</v>
      </c>
      <c r="F10" s="45">
        <f t="shared" si="0"/>
        <v>30135</v>
      </c>
      <c r="G10" s="45">
        <f t="shared" si="0"/>
        <v>23247</v>
      </c>
      <c r="H10" s="45">
        <f t="shared" si="0"/>
        <v>104432</v>
      </c>
      <c r="I10" s="45">
        <f t="shared" si="0"/>
        <v>6324</v>
      </c>
      <c r="J10" s="46">
        <f>K10+L10+M10+N10+O10+P10</f>
        <v>25091</v>
      </c>
      <c r="K10" s="45">
        <f>K36+K74+K84+K77+K108+K127+K159+K176+K210+K231+K325+K371</f>
        <v>210</v>
      </c>
      <c r="L10" s="45">
        <f t="shared" ref="L10:T10" si="1">L36+L74+L77+L84+L108+L127+L159+L176+L210+L231+L325+L371</f>
        <v>6163</v>
      </c>
      <c r="M10" s="45">
        <f t="shared" si="1"/>
        <v>10346</v>
      </c>
      <c r="N10" s="45">
        <f t="shared" si="1"/>
        <v>87</v>
      </c>
      <c r="O10" s="45">
        <f t="shared" si="1"/>
        <v>7206</v>
      </c>
      <c r="P10" s="45">
        <f t="shared" si="1"/>
        <v>1079</v>
      </c>
      <c r="Q10" s="45">
        <f t="shared" si="1"/>
        <v>2873</v>
      </c>
      <c r="R10" s="45">
        <f t="shared" si="1"/>
        <v>7078</v>
      </c>
      <c r="S10" s="45">
        <f t="shared" si="1"/>
        <v>7529</v>
      </c>
      <c r="T10" s="45">
        <f t="shared" si="1"/>
        <v>1527</v>
      </c>
      <c r="U10" s="3"/>
      <c r="V10" s="3"/>
    </row>
    <row r="11" spans="1:22" s="4" customFormat="1" x14ac:dyDescent="0.25">
      <c r="A11" s="34"/>
      <c r="B11" s="36" t="s">
        <v>91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2" s="4" customFormat="1" x14ac:dyDescent="0.25">
      <c r="A12" s="19">
        <v>1</v>
      </c>
      <c r="B12" s="20" t="s">
        <v>144</v>
      </c>
      <c r="C12" s="21">
        <f>D12+E12+F12</f>
        <v>14904</v>
      </c>
      <c r="D12" s="21">
        <v>10583</v>
      </c>
      <c r="E12" s="21">
        <v>1467</v>
      </c>
      <c r="F12" s="21">
        <v>2854</v>
      </c>
      <c r="G12" s="21">
        <v>787</v>
      </c>
      <c r="H12" s="21">
        <v>6007</v>
      </c>
      <c r="I12" s="21">
        <v>757</v>
      </c>
      <c r="J12" s="22">
        <f>K12+L12+M12+N12+O12+P12</f>
        <v>1511</v>
      </c>
      <c r="K12" s="21">
        <v>10</v>
      </c>
      <c r="L12" s="21">
        <v>319</v>
      </c>
      <c r="M12" s="21">
        <v>702</v>
      </c>
      <c r="N12" s="21">
        <v>2</v>
      </c>
      <c r="O12" s="21">
        <v>443</v>
      </c>
      <c r="P12" s="21">
        <v>35</v>
      </c>
      <c r="Q12" s="21">
        <v>187</v>
      </c>
      <c r="R12" s="21">
        <v>471</v>
      </c>
      <c r="S12" s="21">
        <v>442</v>
      </c>
      <c r="T12" s="21">
        <v>177</v>
      </c>
    </row>
    <row r="13" spans="1:22" s="4" customFormat="1" x14ac:dyDescent="0.25">
      <c r="A13" s="19">
        <v>2</v>
      </c>
      <c r="B13" s="20" t="s">
        <v>37</v>
      </c>
      <c r="C13" s="21">
        <f t="shared" ref="C13:C21" si="2">D13+E13+F13</f>
        <v>17</v>
      </c>
      <c r="D13" s="21">
        <v>10</v>
      </c>
      <c r="E13" s="21">
        <v>0</v>
      </c>
      <c r="F13" s="21">
        <v>7</v>
      </c>
      <c r="G13" s="21">
        <v>0</v>
      </c>
      <c r="H13" s="21">
        <v>14</v>
      </c>
      <c r="I13" s="21">
        <v>4</v>
      </c>
      <c r="J13" s="22">
        <f t="shared" ref="J13:J21" si="3">K13+L13+M13+N13+O13+P13</f>
        <v>1</v>
      </c>
      <c r="K13" s="21">
        <v>0</v>
      </c>
      <c r="L13" s="21">
        <v>1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</row>
    <row r="14" spans="1:22" s="4" customFormat="1" x14ac:dyDescent="0.25">
      <c r="A14" s="19">
        <v>3</v>
      </c>
      <c r="B14" s="20" t="s">
        <v>38</v>
      </c>
      <c r="C14" s="21">
        <f t="shared" si="2"/>
        <v>28</v>
      </c>
      <c r="D14" s="21">
        <v>25</v>
      </c>
      <c r="E14" s="21">
        <v>0</v>
      </c>
      <c r="F14" s="21">
        <v>3</v>
      </c>
      <c r="G14" s="21">
        <v>0</v>
      </c>
      <c r="H14" s="21">
        <v>28</v>
      </c>
      <c r="I14" s="21">
        <v>0</v>
      </c>
      <c r="J14" s="22">
        <f t="shared" si="3"/>
        <v>6</v>
      </c>
      <c r="K14" s="21">
        <v>0</v>
      </c>
      <c r="L14" s="21">
        <v>0</v>
      </c>
      <c r="M14" s="21">
        <v>3</v>
      </c>
      <c r="N14" s="21">
        <v>1</v>
      </c>
      <c r="O14" s="21">
        <v>2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</row>
    <row r="15" spans="1:22" s="4" customFormat="1" x14ac:dyDescent="0.25">
      <c r="A15" s="19">
        <v>4</v>
      </c>
      <c r="B15" s="20" t="s">
        <v>39</v>
      </c>
      <c r="C15" s="21">
        <f t="shared" si="2"/>
        <v>286</v>
      </c>
      <c r="D15" s="21">
        <v>181</v>
      </c>
      <c r="E15" s="21">
        <v>0</v>
      </c>
      <c r="F15" s="21">
        <v>105</v>
      </c>
      <c r="G15" s="21">
        <v>21</v>
      </c>
      <c r="H15" s="21">
        <v>269</v>
      </c>
      <c r="I15" s="21">
        <v>11</v>
      </c>
      <c r="J15" s="22">
        <f t="shared" si="3"/>
        <v>10</v>
      </c>
      <c r="K15" s="21">
        <v>0</v>
      </c>
      <c r="L15" s="21">
        <v>0</v>
      </c>
      <c r="M15" s="21">
        <v>7</v>
      </c>
      <c r="N15" s="21">
        <v>0</v>
      </c>
      <c r="O15" s="21">
        <v>2</v>
      </c>
      <c r="P15" s="21">
        <v>1</v>
      </c>
      <c r="Q15" s="21">
        <v>0</v>
      </c>
      <c r="R15" s="21">
        <v>0</v>
      </c>
      <c r="S15" s="21">
        <v>0</v>
      </c>
      <c r="T15" s="21">
        <v>0</v>
      </c>
    </row>
    <row r="16" spans="1:22" s="4" customFormat="1" x14ac:dyDescent="0.25">
      <c r="A16" s="19">
        <v>5</v>
      </c>
      <c r="B16" s="20" t="s">
        <v>40</v>
      </c>
      <c r="C16" s="21">
        <f t="shared" si="2"/>
        <v>18</v>
      </c>
      <c r="D16" s="21">
        <v>13</v>
      </c>
      <c r="E16" s="21">
        <v>0</v>
      </c>
      <c r="F16" s="21">
        <v>5</v>
      </c>
      <c r="G16" s="21">
        <v>0</v>
      </c>
      <c r="H16" s="21">
        <v>17</v>
      </c>
      <c r="I16" s="21">
        <v>1</v>
      </c>
      <c r="J16" s="22">
        <f t="shared" si="3"/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</row>
    <row r="17" spans="1:20" s="4" customFormat="1" x14ac:dyDescent="0.25">
      <c r="A17" s="19">
        <v>6</v>
      </c>
      <c r="B17" s="20" t="s">
        <v>44</v>
      </c>
      <c r="C17" s="21">
        <f t="shared" si="2"/>
        <v>936</v>
      </c>
      <c r="D17" s="21">
        <v>431</v>
      </c>
      <c r="E17" s="21">
        <v>236</v>
      </c>
      <c r="F17" s="21">
        <v>269</v>
      </c>
      <c r="G17" s="21">
        <v>85</v>
      </c>
      <c r="H17" s="21">
        <v>749</v>
      </c>
      <c r="I17" s="21">
        <v>30</v>
      </c>
      <c r="J17" s="22">
        <f t="shared" si="3"/>
        <v>79</v>
      </c>
      <c r="K17" s="21">
        <v>2</v>
      </c>
      <c r="L17" s="21">
        <v>16</v>
      </c>
      <c r="M17" s="21">
        <v>29</v>
      </c>
      <c r="N17" s="21">
        <v>0</v>
      </c>
      <c r="O17" s="21">
        <v>20</v>
      </c>
      <c r="P17" s="21">
        <v>12</v>
      </c>
      <c r="Q17" s="21">
        <v>10</v>
      </c>
      <c r="R17" s="21">
        <v>32</v>
      </c>
      <c r="S17" s="21">
        <v>36</v>
      </c>
      <c r="T17" s="21">
        <v>6</v>
      </c>
    </row>
    <row r="18" spans="1:20" s="4" customFormat="1" x14ac:dyDescent="0.25">
      <c r="A18" s="19">
        <v>7</v>
      </c>
      <c r="B18" s="20" t="s">
        <v>41</v>
      </c>
      <c r="C18" s="21">
        <f t="shared" si="2"/>
        <v>109</v>
      </c>
      <c r="D18" s="21">
        <v>75</v>
      </c>
      <c r="E18" s="21">
        <v>11</v>
      </c>
      <c r="F18" s="21">
        <v>23</v>
      </c>
      <c r="G18" s="21">
        <v>20</v>
      </c>
      <c r="H18" s="21">
        <v>59</v>
      </c>
      <c r="I18" s="21">
        <v>5</v>
      </c>
      <c r="J18" s="22">
        <f t="shared" si="3"/>
        <v>28</v>
      </c>
      <c r="K18" s="21">
        <v>0</v>
      </c>
      <c r="L18" s="21">
        <v>12</v>
      </c>
      <c r="M18" s="21">
        <v>12</v>
      </c>
      <c r="N18" s="21">
        <v>0</v>
      </c>
      <c r="O18" s="21">
        <v>3</v>
      </c>
      <c r="P18" s="21">
        <v>1</v>
      </c>
      <c r="Q18" s="21">
        <v>0</v>
      </c>
      <c r="R18" s="21">
        <v>11</v>
      </c>
      <c r="S18" s="21">
        <v>11</v>
      </c>
      <c r="T18" s="21">
        <v>0</v>
      </c>
    </row>
    <row r="19" spans="1:20" s="4" customFormat="1" x14ac:dyDescent="0.25">
      <c r="A19" s="19">
        <v>8</v>
      </c>
      <c r="B19" s="20" t="s">
        <v>42</v>
      </c>
      <c r="C19" s="21">
        <f t="shared" si="2"/>
        <v>115</v>
      </c>
      <c r="D19" s="21">
        <v>73</v>
      </c>
      <c r="E19" s="21">
        <v>0</v>
      </c>
      <c r="F19" s="21">
        <v>42</v>
      </c>
      <c r="G19" s="21">
        <v>1</v>
      </c>
      <c r="H19" s="21">
        <v>101</v>
      </c>
      <c r="I19" s="21">
        <v>20</v>
      </c>
      <c r="J19" s="22">
        <f t="shared" si="3"/>
        <v>1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</row>
    <row r="20" spans="1:20" s="4" customFormat="1" x14ac:dyDescent="0.25">
      <c r="A20" s="19">
        <v>9</v>
      </c>
      <c r="B20" s="20" t="s">
        <v>43</v>
      </c>
      <c r="C20" s="21">
        <f t="shared" si="2"/>
        <v>161</v>
      </c>
      <c r="D20" s="21">
        <v>137</v>
      </c>
      <c r="E20" s="21">
        <v>1</v>
      </c>
      <c r="F20" s="21">
        <v>23</v>
      </c>
      <c r="G20" s="21">
        <v>8</v>
      </c>
      <c r="H20" s="21">
        <v>155</v>
      </c>
      <c r="I20" s="21">
        <v>4</v>
      </c>
      <c r="J20" s="22">
        <f t="shared" si="3"/>
        <v>13</v>
      </c>
      <c r="K20" s="21">
        <v>0</v>
      </c>
      <c r="L20" s="21">
        <v>3</v>
      </c>
      <c r="M20" s="21">
        <v>7</v>
      </c>
      <c r="N20" s="21">
        <v>0</v>
      </c>
      <c r="O20" s="21">
        <v>2</v>
      </c>
      <c r="P20" s="21">
        <v>1</v>
      </c>
      <c r="Q20" s="21">
        <v>0</v>
      </c>
      <c r="R20" s="21">
        <v>0</v>
      </c>
      <c r="S20" s="21">
        <v>0</v>
      </c>
      <c r="T20" s="21">
        <v>0</v>
      </c>
    </row>
    <row r="21" spans="1:20" s="4" customFormat="1" x14ac:dyDescent="0.25">
      <c r="A21" s="19">
        <v>10</v>
      </c>
      <c r="B21" s="20" t="s">
        <v>181</v>
      </c>
      <c r="C21" s="21">
        <f t="shared" si="2"/>
        <v>39</v>
      </c>
      <c r="D21" s="21">
        <v>35</v>
      </c>
      <c r="E21" s="21">
        <v>0</v>
      </c>
      <c r="F21" s="21">
        <v>4</v>
      </c>
      <c r="G21" s="21">
        <v>0</v>
      </c>
      <c r="H21" s="21">
        <v>39</v>
      </c>
      <c r="I21" s="21">
        <v>0</v>
      </c>
      <c r="J21" s="22">
        <f t="shared" si="3"/>
        <v>5</v>
      </c>
      <c r="K21" s="21">
        <v>0</v>
      </c>
      <c r="L21" s="21">
        <v>0</v>
      </c>
      <c r="M21" s="21">
        <v>4</v>
      </c>
      <c r="N21" s="21">
        <v>0</v>
      </c>
      <c r="O21" s="21">
        <v>0</v>
      </c>
      <c r="P21" s="21">
        <v>1</v>
      </c>
      <c r="Q21" s="21">
        <v>0</v>
      </c>
      <c r="R21" s="21">
        <v>0</v>
      </c>
      <c r="S21" s="21">
        <v>0</v>
      </c>
      <c r="T21" s="21">
        <v>0</v>
      </c>
    </row>
    <row r="22" spans="1:20" s="4" customFormat="1" x14ac:dyDescent="0.25">
      <c r="A22" s="19">
        <v>11</v>
      </c>
      <c r="B22" s="20" t="s">
        <v>182</v>
      </c>
      <c r="C22" s="21">
        <f t="shared" ref="C22" si="4">D22+E22+F22</f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2">
        <f t="shared" ref="J22" si="5">K22+L22+M22+N22+O22+P22</f>
        <v>2</v>
      </c>
      <c r="K22" s="21">
        <v>0</v>
      </c>
      <c r="L22" s="21">
        <v>0</v>
      </c>
      <c r="M22" s="21">
        <v>2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</row>
    <row r="23" spans="1:20" s="4" customFormat="1" x14ac:dyDescent="0.25">
      <c r="A23" s="19">
        <v>12</v>
      </c>
      <c r="B23" s="20" t="s">
        <v>183</v>
      </c>
      <c r="C23" s="21">
        <f t="shared" ref="C23" si="6">D23+E23+F23</f>
        <v>54</v>
      </c>
      <c r="D23" s="21">
        <v>0</v>
      </c>
      <c r="E23" s="21">
        <v>0</v>
      </c>
      <c r="F23" s="21">
        <v>54</v>
      </c>
      <c r="G23" s="21">
        <v>1</v>
      </c>
      <c r="H23" s="21">
        <v>49</v>
      </c>
      <c r="I23" s="21">
        <v>0</v>
      </c>
      <c r="J23" s="22">
        <f t="shared" ref="J23" si="7">K23+L23+M23+N23+O23+P23</f>
        <v>1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</row>
    <row r="24" spans="1:20" s="3" customFormat="1" x14ac:dyDescent="0.25">
      <c r="A24" s="23" t="s">
        <v>14</v>
      </c>
      <c r="B24" s="23"/>
      <c r="C24" s="21">
        <f>D24+E24+F24</f>
        <v>16667</v>
      </c>
      <c r="D24" s="22">
        <f>SUM(D12:D23)</f>
        <v>11563</v>
      </c>
      <c r="E24" s="22">
        <f t="shared" ref="E24:I24" si="8">SUM(E12:E23)</f>
        <v>1715</v>
      </c>
      <c r="F24" s="22">
        <f t="shared" si="8"/>
        <v>3389</v>
      </c>
      <c r="G24" s="22">
        <f t="shared" si="8"/>
        <v>923</v>
      </c>
      <c r="H24" s="22">
        <f t="shared" si="8"/>
        <v>7487</v>
      </c>
      <c r="I24" s="22">
        <f t="shared" si="8"/>
        <v>832</v>
      </c>
      <c r="J24" s="22">
        <f t="shared" ref="J24" si="9">K24+L24+M24+N24+O24+P24</f>
        <v>1657</v>
      </c>
      <c r="K24" s="22">
        <f t="shared" ref="K24" si="10">SUM(K12:K23)</f>
        <v>12</v>
      </c>
      <c r="L24" s="22">
        <f t="shared" ref="L24" si="11">SUM(L12:L23)</f>
        <v>352</v>
      </c>
      <c r="M24" s="22">
        <f t="shared" ref="M24" si="12">SUM(M12:M23)</f>
        <v>767</v>
      </c>
      <c r="N24" s="22">
        <f t="shared" ref="N24" si="13">SUM(N12:N23)</f>
        <v>3</v>
      </c>
      <c r="O24" s="22">
        <f t="shared" ref="O24" si="14">SUM(O12:O23)</f>
        <v>472</v>
      </c>
      <c r="P24" s="22">
        <f t="shared" ref="P24" si="15">SUM(P12:P23)</f>
        <v>51</v>
      </c>
      <c r="Q24" s="22">
        <f t="shared" ref="Q24" si="16">SUM(Q12:Q23)</f>
        <v>197</v>
      </c>
      <c r="R24" s="22">
        <f t="shared" ref="R24" si="17">SUM(R12:R23)</f>
        <v>514</v>
      </c>
      <c r="S24" s="22">
        <f t="shared" ref="S24" si="18">SUM(S12:S23)</f>
        <v>489</v>
      </c>
      <c r="T24" s="22">
        <f t="shared" ref="T24" si="19">SUM(T12:T23)</f>
        <v>183</v>
      </c>
    </row>
    <row r="25" spans="1:20" s="4" customFormat="1" x14ac:dyDescent="0.25">
      <c r="A25" s="34"/>
      <c r="B25" s="36" t="s">
        <v>227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4" customFormat="1" x14ac:dyDescent="0.25">
      <c r="A26" s="19">
        <v>1</v>
      </c>
      <c r="B26" s="20" t="s">
        <v>193</v>
      </c>
      <c r="C26" s="21">
        <f t="shared" ref="C26:C35" si="20">D26+E26+F26</f>
        <v>220</v>
      </c>
      <c r="D26" s="21">
        <v>201</v>
      </c>
      <c r="E26" s="21">
        <v>0</v>
      </c>
      <c r="F26" s="21">
        <v>19</v>
      </c>
      <c r="G26" s="21">
        <v>10</v>
      </c>
      <c r="H26" s="21">
        <v>220</v>
      </c>
      <c r="I26" s="21">
        <v>4</v>
      </c>
      <c r="J26" s="22">
        <f>K26+L26+M26+N26+O26+P26</f>
        <v>27</v>
      </c>
      <c r="K26" s="21">
        <v>0</v>
      </c>
      <c r="L26" s="21">
        <v>1</v>
      </c>
      <c r="M26" s="21">
        <v>8</v>
      </c>
      <c r="N26" s="21">
        <v>0</v>
      </c>
      <c r="O26" s="21">
        <v>9</v>
      </c>
      <c r="P26" s="21">
        <v>9</v>
      </c>
      <c r="Q26" s="21">
        <v>0</v>
      </c>
      <c r="R26" s="21">
        <v>0</v>
      </c>
      <c r="S26" s="21">
        <v>0</v>
      </c>
      <c r="T26" s="21">
        <v>0</v>
      </c>
    </row>
    <row r="27" spans="1:20" s="4" customFormat="1" x14ac:dyDescent="0.25">
      <c r="A27" s="19">
        <v>2</v>
      </c>
      <c r="B27" s="20" t="s">
        <v>120</v>
      </c>
      <c r="C27" s="21">
        <f t="shared" si="20"/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2">
        <f t="shared" ref="J27:J35" si="21">K27+L27+M27+N27+O27+P27</f>
        <v>1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</row>
    <row r="28" spans="1:20" s="4" customFormat="1" x14ac:dyDescent="0.25">
      <c r="A28" s="19">
        <v>3</v>
      </c>
      <c r="B28" s="20" t="s">
        <v>90</v>
      </c>
      <c r="C28" s="21">
        <f t="shared" si="20"/>
        <v>3563</v>
      </c>
      <c r="D28" s="21">
        <v>2723</v>
      </c>
      <c r="E28" s="21">
        <v>194</v>
      </c>
      <c r="F28" s="21">
        <v>646</v>
      </c>
      <c r="G28" s="21">
        <v>1045</v>
      </c>
      <c r="H28" s="21">
        <v>1913</v>
      </c>
      <c r="I28" s="21">
        <v>38</v>
      </c>
      <c r="J28" s="22">
        <f t="shared" si="21"/>
        <v>340</v>
      </c>
      <c r="K28" s="21">
        <v>2</v>
      </c>
      <c r="L28" s="21">
        <v>50</v>
      </c>
      <c r="M28" s="21">
        <v>155</v>
      </c>
      <c r="N28" s="21">
        <v>0</v>
      </c>
      <c r="O28" s="21">
        <v>98</v>
      </c>
      <c r="P28" s="21">
        <v>35</v>
      </c>
      <c r="Q28" s="21">
        <v>0</v>
      </c>
      <c r="R28" s="21">
        <v>83</v>
      </c>
      <c r="S28" s="21">
        <v>9</v>
      </c>
      <c r="T28" s="21">
        <v>100</v>
      </c>
    </row>
    <row r="29" spans="1:20" s="4" customFormat="1" x14ac:dyDescent="0.25">
      <c r="A29" s="19">
        <v>4</v>
      </c>
      <c r="B29" s="20" t="s">
        <v>51</v>
      </c>
      <c r="C29" s="21">
        <f t="shared" si="20"/>
        <v>2146</v>
      </c>
      <c r="D29" s="21">
        <v>1819</v>
      </c>
      <c r="E29" s="21">
        <v>92</v>
      </c>
      <c r="F29" s="21">
        <v>235</v>
      </c>
      <c r="G29" s="21">
        <v>150</v>
      </c>
      <c r="H29" s="21">
        <v>207</v>
      </c>
      <c r="I29" s="21">
        <v>25</v>
      </c>
      <c r="J29" s="22">
        <f t="shared" si="21"/>
        <v>221</v>
      </c>
      <c r="K29" s="21">
        <v>0</v>
      </c>
      <c r="L29" s="21">
        <v>22</v>
      </c>
      <c r="M29" s="21">
        <v>91</v>
      </c>
      <c r="N29" s="21">
        <v>27</v>
      </c>
      <c r="O29" s="21">
        <v>70</v>
      </c>
      <c r="P29" s="21">
        <v>11</v>
      </c>
      <c r="Q29" s="21">
        <v>0</v>
      </c>
      <c r="R29" s="21">
        <v>20</v>
      </c>
      <c r="S29" s="21">
        <v>0</v>
      </c>
      <c r="T29" s="21">
        <v>20</v>
      </c>
    </row>
    <row r="30" spans="1:20" s="4" customFormat="1" x14ac:dyDescent="0.25">
      <c r="A30" s="19">
        <v>5</v>
      </c>
      <c r="B30" s="20" t="s">
        <v>152</v>
      </c>
      <c r="C30" s="21">
        <f t="shared" si="20"/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2">
        <f t="shared" si="21"/>
        <v>3</v>
      </c>
      <c r="K30" s="21">
        <v>0</v>
      </c>
      <c r="L30" s="21">
        <v>0</v>
      </c>
      <c r="M30" s="21">
        <v>3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</row>
    <row r="31" spans="1:20" s="4" customFormat="1" x14ac:dyDescent="0.25">
      <c r="A31" s="19">
        <v>6</v>
      </c>
      <c r="B31" s="20" t="s">
        <v>153</v>
      </c>
      <c r="C31" s="21">
        <f t="shared" si="20"/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2">
        <f t="shared" si="21"/>
        <v>4</v>
      </c>
      <c r="K31" s="21">
        <v>0</v>
      </c>
      <c r="L31" s="21">
        <v>0</v>
      </c>
      <c r="M31" s="21">
        <v>4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</row>
    <row r="32" spans="1:20" s="4" customFormat="1" x14ac:dyDescent="0.25">
      <c r="A32" s="19">
        <v>7</v>
      </c>
      <c r="B32" s="20" t="s">
        <v>154</v>
      </c>
      <c r="C32" s="21">
        <f t="shared" si="20"/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 t="s">
        <v>254</v>
      </c>
      <c r="J32" s="22">
        <f t="shared" si="21"/>
        <v>1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</row>
    <row r="33" spans="1:20" s="4" customFormat="1" x14ac:dyDescent="0.25">
      <c r="A33" s="19">
        <v>8</v>
      </c>
      <c r="B33" s="20" t="s">
        <v>192</v>
      </c>
      <c r="C33" s="21">
        <f t="shared" si="20"/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2">
        <f t="shared" si="21"/>
        <v>1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</row>
    <row r="34" spans="1:20" s="4" customFormat="1" x14ac:dyDescent="0.25">
      <c r="A34" s="19">
        <v>9</v>
      </c>
      <c r="B34" s="20" t="s">
        <v>155</v>
      </c>
      <c r="C34" s="21">
        <f t="shared" si="20"/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2">
        <f t="shared" si="21"/>
        <v>1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</row>
    <row r="35" spans="1:20" s="3" customFormat="1" x14ac:dyDescent="0.25">
      <c r="A35" s="47" t="s">
        <v>14</v>
      </c>
      <c r="B35" s="47"/>
      <c r="C35" s="21">
        <f t="shared" si="20"/>
        <v>5929</v>
      </c>
      <c r="D35" s="21">
        <f>SUM(D26:D34)</f>
        <v>4743</v>
      </c>
      <c r="E35" s="21">
        <f t="shared" ref="E35:I35" si="22">SUM(E26:E34)</f>
        <v>286</v>
      </c>
      <c r="F35" s="21">
        <f t="shared" si="22"/>
        <v>900</v>
      </c>
      <c r="G35" s="21">
        <f t="shared" si="22"/>
        <v>1205</v>
      </c>
      <c r="H35" s="21">
        <f t="shared" ref="H35" si="23">SUM(H26:H34)</f>
        <v>2340</v>
      </c>
      <c r="I35" s="21">
        <f t="shared" si="22"/>
        <v>67</v>
      </c>
      <c r="J35" s="22">
        <f t="shared" si="21"/>
        <v>599</v>
      </c>
      <c r="K35" s="21">
        <v>2</v>
      </c>
      <c r="L35" s="21">
        <v>73</v>
      </c>
      <c r="M35" s="21">
        <v>265</v>
      </c>
      <c r="N35" s="21">
        <v>27</v>
      </c>
      <c r="O35" s="21">
        <v>177</v>
      </c>
      <c r="P35" s="21">
        <v>55</v>
      </c>
      <c r="Q35" s="21">
        <v>0</v>
      </c>
      <c r="R35" s="21">
        <v>103</v>
      </c>
      <c r="S35" s="21">
        <v>9</v>
      </c>
      <c r="T35" s="21">
        <v>120</v>
      </c>
    </row>
    <row r="36" spans="1:20" s="3" customFormat="1" x14ac:dyDescent="0.25">
      <c r="A36" s="43" t="s">
        <v>240</v>
      </c>
      <c r="B36" s="43"/>
      <c r="C36" s="21">
        <f>C35+C24</f>
        <v>22596</v>
      </c>
      <c r="D36" s="21">
        <f t="shared" ref="D36:T36" si="24">D35+D24</f>
        <v>16306</v>
      </c>
      <c r="E36" s="21">
        <f t="shared" si="24"/>
        <v>2001</v>
      </c>
      <c r="F36" s="21">
        <f t="shared" si="24"/>
        <v>4289</v>
      </c>
      <c r="G36" s="21">
        <f t="shared" si="24"/>
        <v>2128</v>
      </c>
      <c r="H36" s="21">
        <f t="shared" si="24"/>
        <v>9827</v>
      </c>
      <c r="I36" s="21">
        <f t="shared" si="24"/>
        <v>899</v>
      </c>
      <c r="J36" s="21">
        <f t="shared" si="24"/>
        <v>2256</v>
      </c>
      <c r="K36" s="21">
        <f t="shared" si="24"/>
        <v>14</v>
      </c>
      <c r="L36" s="21">
        <f t="shared" si="24"/>
        <v>425</v>
      </c>
      <c r="M36" s="21">
        <f t="shared" si="24"/>
        <v>1032</v>
      </c>
      <c r="N36" s="21">
        <f t="shared" si="24"/>
        <v>30</v>
      </c>
      <c r="O36" s="21">
        <f t="shared" si="24"/>
        <v>649</v>
      </c>
      <c r="P36" s="21">
        <f t="shared" si="24"/>
        <v>106</v>
      </c>
      <c r="Q36" s="21">
        <f t="shared" si="24"/>
        <v>197</v>
      </c>
      <c r="R36" s="21">
        <f t="shared" si="24"/>
        <v>617</v>
      </c>
      <c r="S36" s="21">
        <f t="shared" si="24"/>
        <v>498</v>
      </c>
      <c r="T36" s="21">
        <f t="shared" si="24"/>
        <v>303</v>
      </c>
    </row>
    <row r="37" spans="1:20" s="4" customFormat="1" x14ac:dyDescent="0.25">
      <c r="A37" s="19"/>
      <c r="B37" s="41" t="s">
        <v>230</v>
      </c>
      <c r="C37" s="41"/>
      <c r="D37" s="41"/>
      <c r="E37" s="41"/>
      <c r="F37" s="41"/>
      <c r="G37" s="41"/>
      <c r="H37" s="41"/>
      <c r="I37" s="41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20" s="4" customFormat="1" x14ac:dyDescent="0.25">
      <c r="A38" s="19">
        <v>1</v>
      </c>
      <c r="B38" s="20" t="s">
        <v>45</v>
      </c>
      <c r="C38" s="21">
        <f t="shared" ref="C38:C47" si="25">D38+E38+F38</f>
        <v>16680</v>
      </c>
      <c r="D38" s="21">
        <v>15406</v>
      </c>
      <c r="E38" s="21">
        <v>1092</v>
      </c>
      <c r="F38" s="21">
        <v>182</v>
      </c>
      <c r="G38" s="21">
        <v>840</v>
      </c>
      <c r="H38" s="21">
        <v>8849</v>
      </c>
      <c r="I38" s="21">
        <v>332</v>
      </c>
      <c r="J38" s="22">
        <f>K38+L38+M38+N38+O38+P38</f>
        <v>1527</v>
      </c>
      <c r="K38" s="21">
        <v>8</v>
      </c>
      <c r="L38" s="21">
        <v>364</v>
      </c>
      <c r="M38" s="21">
        <v>514</v>
      </c>
      <c r="N38" s="21">
        <v>0</v>
      </c>
      <c r="O38" s="21">
        <v>490</v>
      </c>
      <c r="P38" s="21">
        <v>151</v>
      </c>
      <c r="Q38" s="21">
        <v>240</v>
      </c>
      <c r="R38" s="21">
        <v>319</v>
      </c>
      <c r="S38" s="21">
        <v>534</v>
      </c>
      <c r="T38" s="21">
        <v>15</v>
      </c>
    </row>
    <row r="39" spans="1:20" s="4" customFormat="1" x14ac:dyDescent="0.25">
      <c r="A39" s="19">
        <v>2</v>
      </c>
      <c r="B39" s="20" t="s">
        <v>19</v>
      </c>
      <c r="C39" s="21">
        <f t="shared" si="25"/>
        <v>1012</v>
      </c>
      <c r="D39" s="21">
        <v>939</v>
      </c>
      <c r="E39" s="21">
        <v>73</v>
      </c>
      <c r="F39" s="21">
        <v>0</v>
      </c>
      <c r="G39" s="21">
        <v>187</v>
      </c>
      <c r="H39" s="21">
        <v>940</v>
      </c>
      <c r="I39" s="21">
        <v>9</v>
      </c>
      <c r="J39" s="22">
        <f t="shared" ref="J39:J47" si="26">K39+L39+M39+N39+O39+P39</f>
        <v>315</v>
      </c>
      <c r="K39" s="21">
        <v>6</v>
      </c>
      <c r="L39" s="21">
        <v>60</v>
      </c>
      <c r="M39" s="21">
        <v>169</v>
      </c>
      <c r="N39" s="21">
        <v>0</v>
      </c>
      <c r="O39" s="21">
        <v>66</v>
      </c>
      <c r="P39" s="21">
        <v>14</v>
      </c>
      <c r="Q39" s="21">
        <v>23</v>
      </c>
      <c r="R39" s="21">
        <v>114</v>
      </c>
      <c r="S39" s="21">
        <v>112</v>
      </c>
      <c r="T39" s="21">
        <v>2</v>
      </c>
    </row>
    <row r="40" spans="1:20" s="4" customFormat="1" x14ac:dyDescent="0.25">
      <c r="A40" s="19">
        <v>3</v>
      </c>
      <c r="B40" s="20" t="s">
        <v>20</v>
      </c>
      <c r="C40" s="21">
        <f t="shared" si="25"/>
        <v>2292</v>
      </c>
      <c r="D40" s="21">
        <v>2238</v>
      </c>
      <c r="E40" s="21">
        <v>54</v>
      </c>
      <c r="F40" s="21">
        <v>0</v>
      </c>
      <c r="G40" s="21">
        <v>114</v>
      </c>
      <c r="H40" s="21">
        <v>1284</v>
      </c>
      <c r="I40" s="21">
        <v>38</v>
      </c>
      <c r="J40" s="22">
        <f t="shared" si="26"/>
        <v>317</v>
      </c>
      <c r="K40" s="21">
        <v>0</v>
      </c>
      <c r="L40" s="21">
        <v>45</v>
      </c>
      <c r="M40" s="21">
        <v>175</v>
      </c>
      <c r="N40" s="21">
        <v>0</v>
      </c>
      <c r="O40" s="21">
        <v>74</v>
      </c>
      <c r="P40" s="21">
        <v>23</v>
      </c>
      <c r="Q40" s="21">
        <v>17</v>
      </c>
      <c r="R40" s="21">
        <v>111</v>
      </c>
      <c r="S40" s="21">
        <v>108</v>
      </c>
      <c r="T40" s="21">
        <v>3</v>
      </c>
    </row>
    <row r="41" spans="1:20" s="4" customFormat="1" x14ac:dyDescent="0.25">
      <c r="A41" s="19">
        <v>4</v>
      </c>
      <c r="B41" s="20" t="s">
        <v>21</v>
      </c>
      <c r="C41" s="21">
        <f t="shared" si="25"/>
        <v>1640</v>
      </c>
      <c r="D41" s="21">
        <v>1617</v>
      </c>
      <c r="E41" s="21">
        <v>23</v>
      </c>
      <c r="F41" s="21">
        <v>0</v>
      </c>
      <c r="G41" s="21">
        <v>75</v>
      </c>
      <c r="H41" s="21">
        <v>1616</v>
      </c>
      <c r="I41" s="21">
        <v>17</v>
      </c>
      <c r="J41" s="22">
        <f t="shared" si="26"/>
        <v>305</v>
      </c>
      <c r="K41" s="21">
        <v>0</v>
      </c>
      <c r="L41" s="21">
        <v>30</v>
      </c>
      <c r="M41" s="21">
        <v>180</v>
      </c>
      <c r="N41" s="21">
        <v>0</v>
      </c>
      <c r="O41" s="21">
        <v>74</v>
      </c>
      <c r="P41" s="21">
        <v>21</v>
      </c>
      <c r="Q41" s="21">
        <v>23</v>
      </c>
      <c r="R41" s="21">
        <v>148</v>
      </c>
      <c r="S41" s="21">
        <v>146</v>
      </c>
      <c r="T41" s="21">
        <v>2</v>
      </c>
    </row>
    <row r="42" spans="1:20" s="4" customFormat="1" x14ac:dyDescent="0.25">
      <c r="A42" s="34">
        <v>5</v>
      </c>
      <c r="B42" s="24" t="s">
        <v>22</v>
      </c>
      <c r="C42" s="21">
        <f t="shared" si="25"/>
        <v>214</v>
      </c>
      <c r="D42" s="22">
        <v>214</v>
      </c>
      <c r="E42" s="22">
        <v>0</v>
      </c>
      <c r="F42" s="22">
        <v>0</v>
      </c>
      <c r="G42" s="22">
        <v>3</v>
      </c>
      <c r="H42" s="22">
        <v>211</v>
      </c>
      <c r="I42" s="22">
        <v>11</v>
      </c>
      <c r="J42" s="22">
        <f t="shared" si="26"/>
        <v>6</v>
      </c>
      <c r="K42" s="22">
        <v>0</v>
      </c>
      <c r="L42" s="22">
        <v>1</v>
      </c>
      <c r="M42" s="22">
        <v>3</v>
      </c>
      <c r="N42" s="22">
        <v>0</v>
      </c>
      <c r="O42" s="22">
        <v>1</v>
      </c>
      <c r="P42" s="22">
        <v>1</v>
      </c>
      <c r="Q42" s="22">
        <v>0</v>
      </c>
      <c r="R42" s="21">
        <v>0</v>
      </c>
      <c r="S42" s="21">
        <v>0</v>
      </c>
      <c r="T42" s="21">
        <v>0</v>
      </c>
    </row>
    <row r="43" spans="1:20" s="4" customFormat="1" x14ac:dyDescent="0.25">
      <c r="A43" s="34">
        <v>6</v>
      </c>
      <c r="B43" s="24" t="s">
        <v>50</v>
      </c>
      <c r="C43" s="21">
        <f t="shared" si="25"/>
        <v>391</v>
      </c>
      <c r="D43" s="22">
        <v>52</v>
      </c>
      <c r="E43" s="22">
        <v>339</v>
      </c>
      <c r="F43" s="22">
        <v>0</v>
      </c>
      <c r="G43" s="22">
        <v>48</v>
      </c>
      <c r="H43" s="22">
        <v>342</v>
      </c>
      <c r="I43" s="22">
        <v>2</v>
      </c>
      <c r="J43" s="22">
        <f t="shared" si="26"/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1">
        <v>0</v>
      </c>
      <c r="S43" s="21">
        <v>0</v>
      </c>
      <c r="T43" s="21">
        <v>0</v>
      </c>
    </row>
    <row r="44" spans="1:20" s="4" customFormat="1" x14ac:dyDescent="0.25">
      <c r="A44" s="34">
        <v>6</v>
      </c>
      <c r="B44" s="24" t="s">
        <v>188</v>
      </c>
      <c r="C44" s="21">
        <f t="shared" si="25"/>
        <v>126</v>
      </c>
      <c r="D44" s="22">
        <v>120</v>
      </c>
      <c r="E44" s="22">
        <v>4</v>
      </c>
      <c r="F44" s="22">
        <v>2</v>
      </c>
      <c r="G44" s="22">
        <v>2</v>
      </c>
      <c r="H44" s="22">
        <v>7</v>
      </c>
      <c r="I44" s="22">
        <v>1</v>
      </c>
      <c r="J44" s="22">
        <f t="shared" si="26"/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1">
        <v>0</v>
      </c>
      <c r="S44" s="21">
        <v>0</v>
      </c>
      <c r="T44" s="21">
        <v>0</v>
      </c>
    </row>
    <row r="45" spans="1:20" s="4" customFormat="1" x14ac:dyDescent="0.25">
      <c r="A45" s="34">
        <v>7</v>
      </c>
      <c r="B45" s="24" t="s">
        <v>189</v>
      </c>
      <c r="C45" s="21">
        <f t="shared" si="25"/>
        <v>216</v>
      </c>
      <c r="D45" s="22">
        <v>216</v>
      </c>
      <c r="E45" s="22">
        <v>0</v>
      </c>
      <c r="F45" s="22">
        <v>0</v>
      </c>
      <c r="G45" s="22">
        <v>2</v>
      </c>
      <c r="H45" s="22">
        <v>9</v>
      </c>
      <c r="I45" s="22">
        <v>13</v>
      </c>
      <c r="J45" s="22">
        <f t="shared" si="26"/>
        <v>7</v>
      </c>
      <c r="K45" s="22">
        <v>0</v>
      </c>
      <c r="L45" s="22">
        <v>0</v>
      </c>
      <c r="M45" s="22">
        <v>7</v>
      </c>
      <c r="N45" s="22">
        <v>0</v>
      </c>
      <c r="O45" s="22">
        <v>0</v>
      </c>
      <c r="P45" s="22">
        <v>0</v>
      </c>
      <c r="Q45" s="22">
        <v>0</v>
      </c>
      <c r="R45" s="21">
        <v>0</v>
      </c>
      <c r="S45" s="21">
        <v>0</v>
      </c>
      <c r="T45" s="21">
        <v>0</v>
      </c>
    </row>
    <row r="46" spans="1:20" s="4" customFormat="1" x14ac:dyDescent="0.25">
      <c r="A46" s="34">
        <v>8</v>
      </c>
      <c r="B46" s="24" t="s">
        <v>255</v>
      </c>
      <c r="C46" s="21">
        <f t="shared" si="25"/>
        <v>46</v>
      </c>
      <c r="D46" s="22">
        <v>46</v>
      </c>
      <c r="E46" s="22">
        <v>0</v>
      </c>
      <c r="F46" s="22">
        <v>0</v>
      </c>
      <c r="G46" s="22">
        <v>0</v>
      </c>
      <c r="H46" s="22">
        <v>21</v>
      </c>
      <c r="I46" s="22">
        <v>0</v>
      </c>
      <c r="J46" s="22">
        <f t="shared" si="26"/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1">
        <v>0</v>
      </c>
      <c r="S46" s="21">
        <v>0</v>
      </c>
      <c r="T46" s="21">
        <v>0</v>
      </c>
    </row>
    <row r="47" spans="1:20" s="4" customFormat="1" x14ac:dyDescent="0.25">
      <c r="A47" s="34">
        <v>9</v>
      </c>
      <c r="B47" s="24" t="s">
        <v>187</v>
      </c>
      <c r="C47" s="21">
        <f t="shared" si="25"/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f t="shared" si="26"/>
        <v>5</v>
      </c>
      <c r="K47" s="22">
        <v>0</v>
      </c>
      <c r="L47" s="22">
        <v>0</v>
      </c>
      <c r="M47" s="22">
        <v>5</v>
      </c>
      <c r="N47" s="22">
        <v>0</v>
      </c>
      <c r="O47" s="22">
        <v>0</v>
      </c>
      <c r="P47" s="22">
        <v>0</v>
      </c>
      <c r="Q47" s="22">
        <v>0</v>
      </c>
      <c r="R47" s="21">
        <v>0</v>
      </c>
      <c r="S47" s="21">
        <v>0</v>
      </c>
      <c r="T47" s="21">
        <v>0</v>
      </c>
    </row>
    <row r="48" spans="1:20" s="3" customFormat="1" x14ac:dyDescent="0.25">
      <c r="A48" s="23" t="s">
        <v>14</v>
      </c>
      <c r="B48" s="23"/>
      <c r="C48" s="21">
        <f>D48+E48+F48</f>
        <v>22617</v>
      </c>
      <c r="D48" s="22">
        <f>SUM(D38:D47)</f>
        <v>20848</v>
      </c>
      <c r="E48" s="22">
        <f t="shared" ref="E48:I48" si="27">SUM(E38:E47)</f>
        <v>1585</v>
      </c>
      <c r="F48" s="22">
        <f t="shared" si="27"/>
        <v>184</v>
      </c>
      <c r="G48" s="22">
        <f t="shared" si="27"/>
        <v>1271</v>
      </c>
      <c r="H48" s="22">
        <f t="shared" si="27"/>
        <v>13279</v>
      </c>
      <c r="I48" s="22">
        <f t="shared" si="27"/>
        <v>423</v>
      </c>
      <c r="J48" s="22">
        <f t="shared" ref="J48" si="28">K48+L48+M48+N48+O48+P48</f>
        <v>2482</v>
      </c>
      <c r="K48" s="22">
        <f>SUM(K38:K47)</f>
        <v>14</v>
      </c>
      <c r="L48" s="22">
        <f t="shared" ref="L48:T48" si="29">SUM(L38:L47)</f>
        <v>500</v>
      </c>
      <c r="M48" s="22">
        <f t="shared" si="29"/>
        <v>1053</v>
      </c>
      <c r="N48" s="22">
        <f t="shared" si="29"/>
        <v>0</v>
      </c>
      <c r="O48" s="22">
        <f>SUM(O38:O47)</f>
        <v>705</v>
      </c>
      <c r="P48" s="22">
        <f t="shared" si="29"/>
        <v>210</v>
      </c>
      <c r="Q48" s="22">
        <f t="shared" si="29"/>
        <v>303</v>
      </c>
      <c r="R48" s="22">
        <f t="shared" si="29"/>
        <v>692</v>
      </c>
      <c r="S48" s="22">
        <f t="shared" si="29"/>
        <v>900</v>
      </c>
      <c r="T48" s="22">
        <f t="shared" si="29"/>
        <v>22</v>
      </c>
    </row>
    <row r="49" spans="1:20" s="4" customFormat="1" x14ac:dyDescent="0.25">
      <c r="A49" s="34"/>
      <c r="B49" s="36" t="s">
        <v>229</v>
      </c>
      <c r="C49" s="41"/>
      <c r="D49" s="41"/>
      <c r="E49" s="41"/>
      <c r="F49" s="41"/>
      <c r="G49" s="41"/>
      <c r="H49" s="41"/>
      <c r="I49" s="41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</row>
    <row r="50" spans="1:20" s="4" customFormat="1" x14ac:dyDescent="0.25">
      <c r="A50" s="27">
        <v>1</v>
      </c>
      <c r="B50" s="25" t="s">
        <v>46</v>
      </c>
      <c r="C50" s="21">
        <f>D50+E50+F50</f>
        <v>87</v>
      </c>
      <c r="D50" s="21">
        <v>50</v>
      </c>
      <c r="E50" s="21">
        <v>1</v>
      </c>
      <c r="F50" s="21">
        <v>36</v>
      </c>
      <c r="G50" s="21">
        <v>8</v>
      </c>
      <c r="H50" s="21">
        <v>87</v>
      </c>
      <c r="I50" s="21">
        <v>0</v>
      </c>
      <c r="J50" s="22">
        <f t="shared" ref="J50:J58" si="30">K50+L50+M50+N50+O50+P50</f>
        <v>12</v>
      </c>
      <c r="K50" s="21">
        <v>0</v>
      </c>
      <c r="L50" s="21">
        <v>4</v>
      </c>
      <c r="M50" s="21">
        <v>5</v>
      </c>
      <c r="N50" s="21">
        <v>0</v>
      </c>
      <c r="O50" s="21">
        <v>3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</row>
    <row r="51" spans="1:20" s="4" customFormat="1" x14ac:dyDescent="0.25">
      <c r="A51" s="27">
        <v>2</v>
      </c>
      <c r="B51" s="25" t="s">
        <v>47</v>
      </c>
      <c r="C51" s="21">
        <f t="shared" ref="C51:C57" si="31">D51+E51+F51</f>
        <v>7098</v>
      </c>
      <c r="D51" s="21">
        <v>4888</v>
      </c>
      <c r="E51" s="21">
        <v>1913</v>
      </c>
      <c r="F51" s="21">
        <v>297</v>
      </c>
      <c r="G51" s="21">
        <v>658</v>
      </c>
      <c r="H51" s="21">
        <v>3194</v>
      </c>
      <c r="I51" s="21">
        <v>82</v>
      </c>
      <c r="J51" s="22">
        <f t="shared" si="30"/>
        <v>793</v>
      </c>
      <c r="K51" s="21">
        <v>3</v>
      </c>
      <c r="L51" s="21">
        <v>153</v>
      </c>
      <c r="M51" s="21">
        <v>265</v>
      </c>
      <c r="N51" s="21">
        <v>0</v>
      </c>
      <c r="O51" s="21">
        <v>297</v>
      </c>
      <c r="P51" s="21">
        <v>75</v>
      </c>
      <c r="Q51" s="21">
        <v>67</v>
      </c>
      <c r="R51" s="21">
        <v>148</v>
      </c>
      <c r="S51" s="21">
        <v>201</v>
      </c>
      <c r="T51" s="21">
        <v>9</v>
      </c>
    </row>
    <row r="52" spans="1:20" s="4" customFormat="1" x14ac:dyDescent="0.25">
      <c r="A52" s="27">
        <v>3</v>
      </c>
      <c r="B52" s="25" t="s">
        <v>50</v>
      </c>
      <c r="C52" s="21">
        <f t="shared" si="31"/>
        <v>44</v>
      </c>
      <c r="D52" s="21">
        <v>36</v>
      </c>
      <c r="E52" s="21">
        <v>7</v>
      </c>
      <c r="F52" s="21">
        <v>1</v>
      </c>
      <c r="G52" s="21">
        <v>5</v>
      </c>
      <c r="H52" s="21">
        <v>43</v>
      </c>
      <c r="I52" s="21">
        <v>0</v>
      </c>
      <c r="J52" s="22">
        <f t="shared" si="30"/>
        <v>10</v>
      </c>
      <c r="K52" s="21">
        <v>0</v>
      </c>
      <c r="L52" s="21">
        <v>0</v>
      </c>
      <c r="M52" s="21">
        <v>9</v>
      </c>
      <c r="N52" s="21">
        <v>0</v>
      </c>
      <c r="O52" s="21">
        <v>1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</row>
    <row r="53" spans="1:20" s="4" customFormat="1" x14ac:dyDescent="0.25">
      <c r="A53" s="27">
        <v>4</v>
      </c>
      <c r="B53" s="25" t="s">
        <v>49</v>
      </c>
      <c r="C53" s="21">
        <f t="shared" si="31"/>
        <v>2482</v>
      </c>
      <c r="D53" s="21">
        <v>1816</v>
      </c>
      <c r="E53" s="21">
        <v>554</v>
      </c>
      <c r="F53" s="21">
        <v>112</v>
      </c>
      <c r="G53" s="21">
        <v>88</v>
      </c>
      <c r="H53" s="21">
        <v>517</v>
      </c>
      <c r="I53" s="21">
        <v>25</v>
      </c>
      <c r="J53" s="22">
        <f t="shared" si="30"/>
        <v>173</v>
      </c>
      <c r="K53" s="21">
        <v>2</v>
      </c>
      <c r="L53" s="21">
        <v>26</v>
      </c>
      <c r="M53" s="21">
        <v>58</v>
      </c>
      <c r="N53" s="21">
        <v>0</v>
      </c>
      <c r="O53" s="21">
        <v>57</v>
      </c>
      <c r="P53" s="21">
        <v>30</v>
      </c>
      <c r="Q53" s="21">
        <v>11</v>
      </c>
      <c r="R53" s="21">
        <v>63</v>
      </c>
      <c r="S53" s="21">
        <v>86</v>
      </c>
      <c r="T53" s="21">
        <v>2</v>
      </c>
    </row>
    <row r="54" spans="1:20" s="4" customFormat="1" x14ac:dyDescent="0.25">
      <c r="A54" s="27">
        <v>5</v>
      </c>
      <c r="B54" s="25" t="s">
        <v>213</v>
      </c>
      <c r="C54" s="21">
        <f t="shared" si="31"/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2">
        <f t="shared" si="30"/>
        <v>4</v>
      </c>
      <c r="K54" s="21">
        <v>0</v>
      </c>
      <c r="L54" s="21">
        <v>0</v>
      </c>
      <c r="M54" s="21">
        <v>4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</row>
    <row r="55" spans="1:20" s="4" customFormat="1" x14ac:dyDescent="0.25">
      <c r="A55" s="27">
        <v>6</v>
      </c>
      <c r="B55" s="25" t="s">
        <v>214</v>
      </c>
      <c r="C55" s="21">
        <f t="shared" si="31"/>
        <v>1</v>
      </c>
      <c r="D55" s="21">
        <v>1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2">
        <f t="shared" si="30"/>
        <v>3</v>
      </c>
      <c r="K55" s="21">
        <v>0</v>
      </c>
      <c r="L55" s="21">
        <v>2</v>
      </c>
      <c r="M55" s="21">
        <v>1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</row>
    <row r="56" spans="1:20" s="4" customFormat="1" x14ac:dyDescent="0.25">
      <c r="A56" s="27">
        <v>7</v>
      </c>
      <c r="B56" s="25" t="s">
        <v>256</v>
      </c>
      <c r="C56" s="21">
        <f t="shared" si="31"/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2">
        <f t="shared" si="30"/>
        <v>1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</row>
    <row r="57" spans="1:20" s="4" customFormat="1" x14ac:dyDescent="0.25">
      <c r="A57" s="27">
        <v>8</v>
      </c>
      <c r="B57" s="25" t="s">
        <v>48</v>
      </c>
      <c r="C57" s="21">
        <f t="shared" si="31"/>
        <v>48</v>
      </c>
      <c r="D57" s="21">
        <v>45</v>
      </c>
      <c r="E57" s="21">
        <v>1</v>
      </c>
      <c r="F57" s="21">
        <v>2</v>
      </c>
      <c r="G57" s="21">
        <v>4</v>
      </c>
      <c r="H57" s="21">
        <v>48</v>
      </c>
      <c r="I57" s="21">
        <v>1</v>
      </c>
      <c r="J57" s="22">
        <f t="shared" si="30"/>
        <v>3</v>
      </c>
      <c r="K57" s="21">
        <v>0</v>
      </c>
      <c r="L57" s="21">
        <v>1</v>
      </c>
      <c r="M57" s="21">
        <v>0</v>
      </c>
      <c r="N57" s="21">
        <v>0</v>
      </c>
      <c r="O57" s="21">
        <v>2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</row>
    <row r="58" spans="1:20" s="3" customFormat="1" x14ac:dyDescent="0.25">
      <c r="A58" s="23" t="s">
        <v>14</v>
      </c>
      <c r="B58" s="23"/>
      <c r="C58" s="21">
        <f t="shared" ref="C58" si="32">D58+E58+F58</f>
        <v>9760</v>
      </c>
      <c r="D58" s="21">
        <f>SUM(D50:D57)</f>
        <v>6836</v>
      </c>
      <c r="E58" s="21">
        <f t="shared" ref="E58:I58" si="33">SUM(E50:E57)</f>
        <v>2476</v>
      </c>
      <c r="F58" s="21">
        <f t="shared" si="33"/>
        <v>448</v>
      </c>
      <c r="G58" s="21">
        <f t="shared" si="33"/>
        <v>763</v>
      </c>
      <c r="H58" s="21">
        <f t="shared" si="33"/>
        <v>3889</v>
      </c>
      <c r="I58" s="21">
        <f t="shared" si="33"/>
        <v>108</v>
      </c>
      <c r="J58" s="22">
        <f t="shared" si="30"/>
        <v>999</v>
      </c>
      <c r="K58" s="21">
        <f t="shared" ref="K58:T58" si="34">SUM(K50:K57)</f>
        <v>5</v>
      </c>
      <c r="L58" s="21">
        <f t="shared" si="34"/>
        <v>186</v>
      </c>
      <c r="M58" s="21">
        <f t="shared" si="34"/>
        <v>343</v>
      </c>
      <c r="N58" s="21">
        <f t="shared" si="34"/>
        <v>0</v>
      </c>
      <c r="O58" s="21">
        <f t="shared" si="34"/>
        <v>360</v>
      </c>
      <c r="P58" s="21">
        <f t="shared" si="34"/>
        <v>105</v>
      </c>
      <c r="Q58" s="21">
        <f t="shared" si="34"/>
        <v>78</v>
      </c>
      <c r="R58" s="21">
        <f t="shared" si="34"/>
        <v>211</v>
      </c>
      <c r="S58" s="21">
        <f t="shared" si="34"/>
        <v>287</v>
      </c>
      <c r="T58" s="21">
        <f t="shared" si="34"/>
        <v>11</v>
      </c>
    </row>
    <row r="59" spans="1:20" s="4" customFormat="1" x14ac:dyDescent="0.25">
      <c r="A59" s="19"/>
      <c r="B59" s="49" t="s">
        <v>220</v>
      </c>
      <c r="C59" s="49"/>
      <c r="D59" s="41"/>
      <c r="E59" s="41"/>
      <c r="F59" s="41"/>
      <c r="G59" s="41"/>
      <c r="H59" s="41"/>
      <c r="I59" s="41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</row>
    <row r="60" spans="1:20" s="4" customFormat="1" x14ac:dyDescent="0.25">
      <c r="A60" s="27">
        <v>1</v>
      </c>
      <c r="B60" s="25" t="s">
        <v>56</v>
      </c>
      <c r="C60" s="21">
        <f t="shared" ref="C60:C66" si="35">D60+E60+F60</f>
        <v>1</v>
      </c>
      <c r="D60" s="21">
        <v>1</v>
      </c>
      <c r="E60" s="21"/>
      <c r="F60" s="21"/>
      <c r="G60" s="21"/>
      <c r="H60" s="21">
        <v>1</v>
      </c>
      <c r="I60" s="21"/>
      <c r="J60" s="22">
        <f>K60+M60+N60+O60+P60+L60</f>
        <v>18</v>
      </c>
      <c r="K60" s="21">
        <v>0</v>
      </c>
      <c r="L60" s="21">
        <v>8</v>
      </c>
      <c r="M60" s="21">
        <v>8</v>
      </c>
      <c r="N60" s="21">
        <v>0</v>
      </c>
      <c r="O60" s="21">
        <v>2</v>
      </c>
      <c r="P60" s="21">
        <v>0</v>
      </c>
      <c r="Q60" s="21">
        <v>0</v>
      </c>
      <c r="R60" s="21">
        <v>1</v>
      </c>
      <c r="S60" s="21">
        <v>1</v>
      </c>
      <c r="T60" s="21">
        <v>0</v>
      </c>
    </row>
    <row r="61" spans="1:20" s="4" customFormat="1" x14ac:dyDescent="0.25">
      <c r="A61" s="27">
        <v>2</v>
      </c>
      <c r="B61" s="25" t="s">
        <v>55</v>
      </c>
      <c r="C61" s="21">
        <f t="shared" si="35"/>
        <v>800</v>
      </c>
      <c r="D61" s="21">
        <v>22</v>
      </c>
      <c r="E61" s="21">
        <v>245</v>
      </c>
      <c r="F61" s="21">
        <v>533</v>
      </c>
      <c r="G61" s="21">
        <v>99</v>
      </c>
      <c r="H61" s="21">
        <v>179</v>
      </c>
      <c r="I61" s="21">
        <v>0</v>
      </c>
      <c r="J61" s="22">
        <f t="shared" ref="J61:J66" si="36">K61+M61+N61+O61+P61+L61</f>
        <v>121</v>
      </c>
      <c r="K61" s="21">
        <v>0</v>
      </c>
      <c r="L61" s="21">
        <v>37</v>
      </c>
      <c r="M61" s="21">
        <v>63</v>
      </c>
      <c r="N61" s="21">
        <v>0</v>
      </c>
      <c r="O61" s="21">
        <v>20</v>
      </c>
      <c r="P61" s="21">
        <v>1</v>
      </c>
      <c r="Q61" s="21">
        <v>6</v>
      </c>
      <c r="R61" s="21">
        <v>32</v>
      </c>
      <c r="S61" s="21">
        <v>4</v>
      </c>
      <c r="T61" s="21">
        <v>28</v>
      </c>
    </row>
    <row r="62" spans="1:20" s="4" customFormat="1" x14ac:dyDescent="0.25">
      <c r="A62" s="27">
        <v>3</v>
      </c>
      <c r="B62" s="25" t="s">
        <v>54</v>
      </c>
      <c r="C62" s="21">
        <f t="shared" si="35"/>
        <v>2492</v>
      </c>
      <c r="D62" s="21">
        <v>2419</v>
      </c>
      <c r="E62" s="21">
        <v>73</v>
      </c>
      <c r="F62" s="21">
        <v>0</v>
      </c>
      <c r="G62" s="21">
        <v>331</v>
      </c>
      <c r="H62" s="21">
        <v>1490</v>
      </c>
      <c r="I62" s="21">
        <v>25</v>
      </c>
      <c r="J62" s="22">
        <f t="shared" si="36"/>
        <v>301</v>
      </c>
      <c r="K62" s="21">
        <v>0</v>
      </c>
      <c r="L62" s="21">
        <v>35</v>
      </c>
      <c r="M62" s="21">
        <v>127</v>
      </c>
      <c r="N62" s="21">
        <v>0</v>
      </c>
      <c r="O62" s="21">
        <v>137</v>
      </c>
      <c r="P62" s="21">
        <v>2</v>
      </c>
      <c r="Q62" s="21">
        <v>5</v>
      </c>
      <c r="R62" s="21">
        <v>32</v>
      </c>
      <c r="S62" s="21">
        <v>12</v>
      </c>
      <c r="T62" s="21">
        <v>23</v>
      </c>
    </row>
    <row r="63" spans="1:20" s="4" customFormat="1" x14ac:dyDescent="0.25">
      <c r="A63" s="27">
        <v>4</v>
      </c>
      <c r="B63" s="25" t="s">
        <v>101</v>
      </c>
      <c r="C63" s="21">
        <f t="shared" si="35"/>
        <v>0</v>
      </c>
      <c r="D63" s="21"/>
      <c r="E63" s="21"/>
      <c r="F63" s="21"/>
      <c r="G63" s="21"/>
      <c r="H63" s="21"/>
      <c r="I63" s="21"/>
      <c r="J63" s="22">
        <f t="shared" si="36"/>
        <v>1</v>
      </c>
      <c r="K63" s="21">
        <v>0</v>
      </c>
      <c r="L63" s="21">
        <v>1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</row>
    <row r="64" spans="1:20" s="4" customFormat="1" x14ac:dyDescent="0.25">
      <c r="A64" s="27">
        <v>5</v>
      </c>
      <c r="B64" s="25" t="s">
        <v>102</v>
      </c>
      <c r="C64" s="21">
        <f t="shared" si="35"/>
        <v>0</v>
      </c>
      <c r="D64" s="21"/>
      <c r="E64" s="21"/>
      <c r="F64" s="21"/>
      <c r="G64" s="21"/>
      <c r="H64" s="21"/>
      <c r="I64" s="21"/>
      <c r="J64" s="22">
        <f t="shared" si="36"/>
        <v>1</v>
      </c>
      <c r="K64" s="21">
        <v>0</v>
      </c>
      <c r="L64" s="21">
        <v>1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</row>
    <row r="65" spans="1:22" s="4" customFormat="1" x14ac:dyDescent="0.25">
      <c r="A65" s="27">
        <v>6</v>
      </c>
      <c r="B65" s="25" t="s">
        <v>103</v>
      </c>
      <c r="C65" s="21">
        <f t="shared" si="35"/>
        <v>0</v>
      </c>
      <c r="D65" s="21"/>
      <c r="E65" s="21"/>
      <c r="F65" s="21"/>
      <c r="G65" s="21"/>
      <c r="H65" s="21"/>
      <c r="I65" s="21"/>
      <c r="J65" s="22">
        <f t="shared" si="36"/>
        <v>2</v>
      </c>
      <c r="K65" s="21">
        <v>0</v>
      </c>
      <c r="L65" s="21">
        <v>2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</row>
    <row r="66" spans="1:22" s="4" customFormat="1" x14ac:dyDescent="0.25">
      <c r="A66" s="34">
        <v>7</v>
      </c>
      <c r="B66" s="36" t="s">
        <v>104</v>
      </c>
      <c r="C66" s="21">
        <f t="shared" si="35"/>
        <v>0</v>
      </c>
      <c r="D66" s="21"/>
      <c r="E66" s="21"/>
      <c r="F66" s="21"/>
      <c r="G66" s="21"/>
      <c r="H66" s="21"/>
      <c r="I66" s="21"/>
      <c r="J66" s="22">
        <f t="shared" si="36"/>
        <v>4</v>
      </c>
      <c r="K66" s="21">
        <v>0</v>
      </c>
      <c r="L66" s="21">
        <v>4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</row>
    <row r="67" spans="1:22" s="3" customFormat="1" x14ac:dyDescent="0.25">
      <c r="A67" s="23" t="s">
        <v>14</v>
      </c>
      <c r="B67" s="23"/>
      <c r="C67" s="21">
        <f>D67+E67+F67</f>
        <v>3293</v>
      </c>
      <c r="D67" s="21">
        <f>SUM(D60:D66)</f>
        <v>2442</v>
      </c>
      <c r="E67" s="21">
        <f t="shared" ref="E67:I67" si="37">SUM(E60:E66)</f>
        <v>318</v>
      </c>
      <c r="F67" s="21">
        <f t="shared" si="37"/>
        <v>533</v>
      </c>
      <c r="G67" s="21">
        <f t="shared" si="37"/>
        <v>430</v>
      </c>
      <c r="H67" s="21">
        <f t="shared" si="37"/>
        <v>1670</v>
      </c>
      <c r="I67" s="21">
        <f t="shared" si="37"/>
        <v>25</v>
      </c>
      <c r="J67" s="22">
        <f t="shared" ref="J67" si="38">K67+L67+M67+N67+O67+P67</f>
        <v>448</v>
      </c>
      <c r="K67" s="21">
        <f t="shared" ref="K67:T67" si="39">SUM(K60:K66)</f>
        <v>0</v>
      </c>
      <c r="L67" s="21">
        <f t="shared" si="39"/>
        <v>88</v>
      </c>
      <c r="M67" s="21">
        <f t="shared" si="39"/>
        <v>198</v>
      </c>
      <c r="N67" s="21">
        <f t="shared" si="39"/>
        <v>0</v>
      </c>
      <c r="O67" s="21">
        <f t="shared" si="39"/>
        <v>159</v>
      </c>
      <c r="P67" s="21">
        <f t="shared" si="39"/>
        <v>3</v>
      </c>
      <c r="Q67" s="21">
        <f t="shared" si="39"/>
        <v>11</v>
      </c>
      <c r="R67" s="21">
        <f t="shared" si="39"/>
        <v>65</v>
      </c>
      <c r="S67" s="21">
        <f t="shared" si="39"/>
        <v>17</v>
      </c>
      <c r="T67" s="21">
        <f t="shared" si="39"/>
        <v>51</v>
      </c>
    </row>
    <row r="68" spans="1:22" s="4" customFormat="1" x14ac:dyDescent="0.25">
      <c r="A68" s="27"/>
      <c r="B68" s="36" t="s">
        <v>223</v>
      </c>
      <c r="C68" s="41"/>
      <c r="D68" s="41"/>
      <c r="E68" s="41"/>
      <c r="F68" s="41"/>
      <c r="G68" s="41"/>
      <c r="H68" s="41"/>
      <c r="I68" s="41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</row>
    <row r="69" spans="1:22" s="4" customFormat="1" x14ac:dyDescent="0.25">
      <c r="A69" s="19">
        <v>1</v>
      </c>
      <c r="B69" s="20" t="s">
        <v>92</v>
      </c>
      <c r="C69" s="21">
        <f t="shared" ref="C69:C72" si="40">D69+E69+F69</f>
        <v>32</v>
      </c>
      <c r="D69" s="21">
        <v>30</v>
      </c>
      <c r="E69" s="21">
        <v>0</v>
      </c>
      <c r="F69" s="21">
        <v>2</v>
      </c>
      <c r="G69" s="21">
        <v>1</v>
      </c>
      <c r="H69" s="21">
        <v>31</v>
      </c>
      <c r="I69" s="21">
        <v>1</v>
      </c>
      <c r="J69" s="22">
        <f t="shared" ref="J69:J73" si="41">K69+L69+M69+N69+O69+P69</f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</row>
    <row r="70" spans="1:22" s="4" customFormat="1" x14ac:dyDescent="0.25">
      <c r="A70" s="19">
        <v>2</v>
      </c>
      <c r="B70" s="20" t="s">
        <v>93</v>
      </c>
      <c r="C70" s="21">
        <f t="shared" si="40"/>
        <v>980</v>
      </c>
      <c r="D70" s="21">
        <v>955</v>
      </c>
      <c r="E70" s="21">
        <v>2</v>
      </c>
      <c r="F70" s="21">
        <v>23</v>
      </c>
      <c r="G70" s="21">
        <v>78</v>
      </c>
      <c r="H70" s="21">
        <v>916</v>
      </c>
      <c r="I70" s="21">
        <v>14</v>
      </c>
      <c r="J70" s="22">
        <f t="shared" si="41"/>
        <v>22</v>
      </c>
      <c r="K70" s="21">
        <v>1</v>
      </c>
      <c r="L70" s="21">
        <v>7</v>
      </c>
      <c r="M70" s="21">
        <v>10</v>
      </c>
      <c r="N70" s="21">
        <v>0</v>
      </c>
      <c r="O70" s="21">
        <v>4</v>
      </c>
      <c r="P70" s="21">
        <v>0</v>
      </c>
      <c r="Q70" s="21">
        <v>1</v>
      </c>
      <c r="R70" s="21">
        <v>4</v>
      </c>
      <c r="S70" s="21">
        <v>0</v>
      </c>
      <c r="T70" s="21">
        <v>5</v>
      </c>
    </row>
    <row r="71" spans="1:22" s="4" customFormat="1" x14ac:dyDescent="0.25">
      <c r="A71" s="19">
        <v>3</v>
      </c>
      <c r="B71" s="20" t="s">
        <v>57</v>
      </c>
      <c r="C71" s="21">
        <f t="shared" si="40"/>
        <v>6157</v>
      </c>
      <c r="D71" s="21">
        <v>4291</v>
      </c>
      <c r="E71" s="21">
        <v>1480</v>
      </c>
      <c r="F71" s="21">
        <v>386</v>
      </c>
      <c r="G71" s="21">
        <v>449</v>
      </c>
      <c r="H71" s="21">
        <v>2418</v>
      </c>
      <c r="I71" s="21">
        <v>93</v>
      </c>
      <c r="J71" s="22">
        <f t="shared" si="41"/>
        <v>484</v>
      </c>
      <c r="K71" s="21">
        <v>12</v>
      </c>
      <c r="L71" s="21">
        <v>94</v>
      </c>
      <c r="M71" s="21">
        <v>229</v>
      </c>
      <c r="N71" s="21">
        <v>0</v>
      </c>
      <c r="O71" s="21">
        <v>148</v>
      </c>
      <c r="P71" s="21">
        <v>1</v>
      </c>
      <c r="Q71" s="21">
        <v>21</v>
      </c>
      <c r="R71" s="21">
        <v>167</v>
      </c>
      <c r="S71" s="21">
        <v>183</v>
      </c>
      <c r="T71" s="21">
        <v>47</v>
      </c>
    </row>
    <row r="72" spans="1:22" s="4" customFormat="1" x14ac:dyDescent="0.25">
      <c r="A72" s="19">
        <v>4</v>
      </c>
      <c r="B72" s="20" t="s">
        <v>210</v>
      </c>
      <c r="C72" s="21">
        <f t="shared" si="40"/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2">
        <f t="shared" si="41"/>
        <v>3</v>
      </c>
      <c r="K72" s="21">
        <v>0</v>
      </c>
      <c r="L72" s="21">
        <v>0</v>
      </c>
      <c r="M72" s="21">
        <v>3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</row>
    <row r="73" spans="1:22" s="3" customFormat="1" x14ac:dyDescent="0.25">
      <c r="A73" s="47" t="s">
        <v>14</v>
      </c>
      <c r="B73" s="47"/>
      <c r="C73" s="21">
        <f>D73+E73+F73</f>
        <v>7169</v>
      </c>
      <c r="D73" s="22">
        <f>SUM(D69:D72)</f>
        <v>5276</v>
      </c>
      <c r="E73" s="22">
        <f t="shared" ref="E73:I73" si="42">SUM(E69:E72)</f>
        <v>1482</v>
      </c>
      <c r="F73" s="22">
        <f t="shared" si="42"/>
        <v>411</v>
      </c>
      <c r="G73" s="22">
        <f t="shared" si="42"/>
        <v>528</v>
      </c>
      <c r="H73" s="22">
        <f t="shared" si="42"/>
        <v>3365</v>
      </c>
      <c r="I73" s="22">
        <f t="shared" si="42"/>
        <v>108</v>
      </c>
      <c r="J73" s="22">
        <f t="shared" si="41"/>
        <v>509</v>
      </c>
      <c r="K73" s="22">
        <f t="shared" ref="K73:R73" si="43">SUM(K69:K72)</f>
        <v>13</v>
      </c>
      <c r="L73" s="22">
        <f t="shared" si="43"/>
        <v>101</v>
      </c>
      <c r="M73" s="22">
        <f t="shared" si="43"/>
        <v>242</v>
      </c>
      <c r="N73" s="22">
        <f t="shared" si="43"/>
        <v>0</v>
      </c>
      <c r="O73" s="22">
        <f t="shared" si="43"/>
        <v>152</v>
      </c>
      <c r="P73" s="22">
        <f t="shared" si="43"/>
        <v>1</v>
      </c>
      <c r="Q73" s="22">
        <f t="shared" si="43"/>
        <v>22</v>
      </c>
      <c r="R73" s="22">
        <f t="shared" si="43"/>
        <v>171</v>
      </c>
      <c r="S73" s="22">
        <v>183</v>
      </c>
      <c r="T73" s="22">
        <v>52</v>
      </c>
    </row>
    <row r="74" spans="1:22" s="3" customFormat="1" x14ac:dyDescent="0.25">
      <c r="A74" s="43" t="s">
        <v>240</v>
      </c>
      <c r="B74" s="43"/>
      <c r="C74" s="21">
        <f>C67+C58+C48+C73</f>
        <v>42839</v>
      </c>
      <c r="D74" s="21">
        <f>D67+D58+D48+D73</f>
        <v>35402</v>
      </c>
      <c r="E74" s="21">
        <f t="shared" ref="E74:T74" si="44">E67+E58+E48+E73</f>
        <v>5861</v>
      </c>
      <c r="F74" s="21">
        <f t="shared" si="44"/>
        <v>1576</v>
      </c>
      <c r="G74" s="21">
        <f t="shared" si="44"/>
        <v>2992</v>
      </c>
      <c r="H74" s="21">
        <f t="shared" si="44"/>
        <v>22203</v>
      </c>
      <c r="I74" s="21">
        <f t="shared" si="44"/>
        <v>664</v>
      </c>
      <c r="J74" s="21">
        <f t="shared" si="44"/>
        <v>4438</v>
      </c>
      <c r="K74" s="21">
        <f t="shared" si="44"/>
        <v>32</v>
      </c>
      <c r="L74" s="21">
        <f t="shared" si="44"/>
        <v>875</v>
      </c>
      <c r="M74" s="21">
        <f t="shared" si="44"/>
        <v>1836</v>
      </c>
      <c r="N74" s="21">
        <f t="shared" si="44"/>
        <v>0</v>
      </c>
      <c r="O74" s="21">
        <f t="shared" si="44"/>
        <v>1376</v>
      </c>
      <c r="P74" s="21">
        <f t="shared" si="44"/>
        <v>319</v>
      </c>
      <c r="Q74" s="21">
        <f t="shared" si="44"/>
        <v>414</v>
      </c>
      <c r="R74" s="21">
        <f t="shared" si="44"/>
        <v>1139</v>
      </c>
      <c r="S74" s="21">
        <f t="shared" si="44"/>
        <v>1387</v>
      </c>
      <c r="T74" s="21">
        <f t="shared" si="44"/>
        <v>136</v>
      </c>
    </row>
    <row r="75" spans="1:22" s="4" customFormat="1" x14ac:dyDescent="0.25">
      <c r="A75" s="34"/>
      <c r="B75" s="41" t="s">
        <v>231</v>
      </c>
      <c r="C75" s="41"/>
      <c r="D75" s="41"/>
      <c r="E75" s="41"/>
      <c r="F75" s="41"/>
      <c r="G75" s="41"/>
      <c r="H75" s="41"/>
      <c r="I75" s="41"/>
      <c r="J75" s="48"/>
      <c r="K75" s="48"/>
      <c r="L75" s="48"/>
      <c r="M75" s="48"/>
      <c r="N75" s="48"/>
      <c r="O75" s="48"/>
      <c r="P75" s="48"/>
      <c r="Q75" s="48"/>
      <c r="R75" s="36"/>
      <c r="S75" s="28"/>
      <c r="T75" s="28"/>
    </row>
    <row r="76" spans="1:22" s="4" customFormat="1" x14ac:dyDescent="0.25">
      <c r="A76" s="27">
        <v>1</v>
      </c>
      <c r="B76" s="50" t="s">
        <v>74</v>
      </c>
      <c r="C76" s="19">
        <f t="shared" ref="C76" si="45">D76+E76+F76</f>
        <v>0</v>
      </c>
      <c r="D76" s="27"/>
      <c r="E76" s="27"/>
      <c r="F76" s="27"/>
      <c r="G76" s="27"/>
      <c r="H76" s="27"/>
      <c r="I76" s="27"/>
      <c r="J76" s="22">
        <f t="shared" ref="J76" si="46">K76+L76+M76+N76+O76+P76</f>
        <v>2</v>
      </c>
      <c r="K76" s="27"/>
      <c r="L76" s="27">
        <v>2</v>
      </c>
      <c r="M76" s="27"/>
      <c r="N76" s="27"/>
      <c r="O76" s="27"/>
      <c r="P76" s="27"/>
      <c r="Q76" s="27"/>
      <c r="R76" s="21"/>
      <c r="S76" s="27"/>
      <c r="T76" s="27"/>
    </row>
    <row r="77" spans="1:22" s="4" customFormat="1" ht="18.75" customHeight="1" x14ac:dyDescent="0.25">
      <c r="A77" s="43" t="s">
        <v>240</v>
      </c>
      <c r="B77" s="43"/>
      <c r="C77" s="19">
        <f t="shared" ref="C77" si="47">D77+E77+F77</f>
        <v>0</v>
      </c>
      <c r="D77" s="27">
        <f>D76</f>
        <v>0</v>
      </c>
      <c r="E77" s="27">
        <f t="shared" ref="E77:K77" si="48">E76</f>
        <v>0</v>
      </c>
      <c r="F77" s="27">
        <f t="shared" si="48"/>
        <v>0</v>
      </c>
      <c r="G77" s="27">
        <f t="shared" si="48"/>
        <v>0</v>
      </c>
      <c r="H77" s="27">
        <f t="shared" si="48"/>
        <v>0</v>
      </c>
      <c r="I77" s="27">
        <f t="shared" si="48"/>
        <v>0</v>
      </c>
      <c r="J77" s="27">
        <f t="shared" si="48"/>
        <v>2</v>
      </c>
      <c r="K77" s="27">
        <f t="shared" si="48"/>
        <v>0</v>
      </c>
      <c r="L77" s="27">
        <f t="shared" ref="L77" si="49">L76</f>
        <v>2</v>
      </c>
      <c r="M77" s="27">
        <f t="shared" ref="M77" si="50">M76</f>
        <v>0</v>
      </c>
      <c r="N77" s="27">
        <f t="shared" ref="N77" si="51">N76</f>
        <v>0</v>
      </c>
      <c r="O77" s="27">
        <f t="shared" ref="O77" si="52">O76</f>
        <v>0</v>
      </c>
      <c r="P77" s="27">
        <f t="shared" ref="P77" si="53">P76</f>
        <v>0</v>
      </c>
      <c r="Q77" s="27">
        <f t="shared" ref="Q77" si="54">Q76</f>
        <v>0</v>
      </c>
      <c r="R77" s="27">
        <f t="shared" ref="R77" si="55">R76</f>
        <v>0</v>
      </c>
      <c r="S77" s="27">
        <f t="shared" ref="S77" si="56">S76</f>
        <v>0</v>
      </c>
      <c r="T77" s="27">
        <f t="shared" ref="T77" si="57">T76</f>
        <v>0</v>
      </c>
      <c r="U77" s="3"/>
      <c r="V77" s="3"/>
    </row>
    <row r="78" spans="1:22" s="4" customFormat="1" x14ac:dyDescent="0.25">
      <c r="A78" s="27"/>
      <c r="B78" s="49" t="s">
        <v>232</v>
      </c>
      <c r="C78" s="49"/>
      <c r="D78" s="41"/>
      <c r="E78" s="41"/>
      <c r="F78" s="41"/>
      <c r="G78" s="41"/>
      <c r="H78" s="41"/>
      <c r="I78" s="41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2" s="4" customFormat="1" x14ac:dyDescent="0.25">
      <c r="A79" s="19">
        <v>1</v>
      </c>
      <c r="B79" s="36" t="s">
        <v>212</v>
      </c>
      <c r="C79" s="21">
        <f t="shared" ref="C79:C83" si="58">D79+E79+F79</f>
        <v>0</v>
      </c>
      <c r="D79" s="21"/>
      <c r="E79" s="21"/>
      <c r="F79" s="21"/>
      <c r="G79" s="21"/>
      <c r="H79" s="21"/>
      <c r="I79" s="21"/>
      <c r="J79" s="22">
        <f>K79+M79+N79+O79+P79+L79</f>
        <v>1</v>
      </c>
      <c r="K79" s="21"/>
      <c r="L79" s="21"/>
      <c r="M79" s="21">
        <v>1</v>
      </c>
      <c r="N79" s="21"/>
      <c r="O79" s="21"/>
      <c r="P79" s="21"/>
      <c r="Q79" s="21"/>
      <c r="R79" s="21"/>
      <c r="S79" s="21"/>
      <c r="T79" s="21"/>
      <c r="V79" s="5"/>
    </row>
    <row r="80" spans="1:22" s="4" customFormat="1" x14ac:dyDescent="0.25">
      <c r="A80" s="19">
        <v>2</v>
      </c>
      <c r="B80" s="20" t="s">
        <v>215</v>
      </c>
      <c r="C80" s="21">
        <f t="shared" si="58"/>
        <v>483</v>
      </c>
      <c r="D80" s="21">
        <v>350</v>
      </c>
      <c r="E80" s="21">
        <v>107</v>
      </c>
      <c r="F80" s="21">
        <v>26</v>
      </c>
      <c r="G80" s="21">
        <v>67</v>
      </c>
      <c r="H80" s="21">
        <v>483</v>
      </c>
      <c r="I80" s="21">
        <v>1</v>
      </c>
      <c r="J80" s="22">
        <f t="shared" ref="J80:J82" si="59">K80+M80+N80+O80+P80+L80</f>
        <v>101</v>
      </c>
      <c r="K80" s="21"/>
      <c r="L80" s="21">
        <v>35</v>
      </c>
      <c r="M80" s="21">
        <v>35</v>
      </c>
      <c r="N80" s="21"/>
      <c r="O80" s="21">
        <v>31</v>
      </c>
      <c r="P80" s="21"/>
      <c r="Q80" s="21">
        <v>28</v>
      </c>
      <c r="R80" s="21">
        <v>58</v>
      </c>
      <c r="S80" s="21">
        <v>57</v>
      </c>
      <c r="T80" s="21">
        <v>3</v>
      </c>
      <c r="V80" s="5"/>
    </row>
    <row r="81" spans="1:22" s="4" customFormat="1" x14ac:dyDescent="0.25">
      <c r="A81" s="19">
        <v>3</v>
      </c>
      <c r="B81" s="20" t="s">
        <v>216</v>
      </c>
      <c r="C81" s="21">
        <f t="shared" si="58"/>
        <v>13529</v>
      </c>
      <c r="D81" s="21">
        <v>10011</v>
      </c>
      <c r="E81" s="21">
        <v>2880</v>
      </c>
      <c r="F81" s="21">
        <v>638</v>
      </c>
      <c r="G81" s="21">
        <v>1008</v>
      </c>
      <c r="H81" s="21">
        <v>8130</v>
      </c>
      <c r="I81" s="21">
        <v>255</v>
      </c>
      <c r="J81" s="22">
        <f t="shared" si="59"/>
        <v>1546</v>
      </c>
      <c r="K81" s="21">
        <v>5</v>
      </c>
      <c r="L81" s="21">
        <v>552</v>
      </c>
      <c r="M81" s="21">
        <v>634</v>
      </c>
      <c r="N81" s="21">
        <v>0</v>
      </c>
      <c r="O81" s="21">
        <v>352</v>
      </c>
      <c r="P81" s="21">
        <v>3</v>
      </c>
      <c r="Q81" s="21">
        <v>376</v>
      </c>
      <c r="R81" s="21">
        <v>665</v>
      </c>
      <c r="S81" s="21">
        <v>852</v>
      </c>
      <c r="T81" s="21">
        <v>32</v>
      </c>
      <c r="V81" s="5"/>
    </row>
    <row r="82" spans="1:22" s="4" customFormat="1" x14ac:dyDescent="0.25">
      <c r="A82" s="19">
        <v>4</v>
      </c>
      <c r="B82" s="20" t="s">
        <v>206</v>
      </c>
      <c r="C82" s="21">
        <f t="shared" si="58"/>
        <v>0</v>
      </c>
      <c r="D82" s="21"/>
      <c r="E82" s="21"/>
      <c r="F82" s="21"/>
      <c r="G82" s="21"/>
      <c r="H82" s="21"/>
      <c r="I82" s="21"/>
      <c r="J82" s="22">
        <f t="shared" si="59"/>
        <v>6</v>
      </c>
      <c r="K82" s="21"/>
      <c r="L82" s="21">
        <v>3</v>
      </c>
      <c r="M82" s="21">
        <v>3</v>
      </c>
      <c r="N82" s="21"/>
      <c r="O82" s="21"/>
      <c r="P82" s="21"/>
      <c r="Q82" s="21"/>
      <c r="R82" s="21">
        <v>6</v>
      </c>
      <c r="S82" s="21">
        <v>6</v>
      </c>
      <c r="T82" s="21"/>
      <c r="V82" s="5"/>
    </row>
    <row r="83" spans="1:22" s="4" customFormat="1" x14ac:dyDescent="0.3">
      <c r="A83" s="51">
        <v>5</v>
      </c>
      <c r="B83" s="52" t="s">
        <v>207</v>
      </c>
      <c r="C83" s="21">
        <f t="shared" si="58"/>
        <v>0</v>
      </c>
      <c r="D83" s="52"/>
      <c r="E83" s="52"/>
      <c r="F83" s="52"/>
      <c r="G83" s="52"/>
      <c r="H83" s="52"/>
      <c r="I83" s="52"/>
      <c r="J83" s="22">
        <f>K83+M83+N83+O83+P83+L83</f>
        <v>1</v>
      </c>
      <c r="K83" s="52"/>
      <c r="L83" s="52"/>
      <c r="M83" s="21">
        <v>1</v>
      </c>
      <c r="N83" s="52"/>
      <c r="O83" s="52"/>
      <c r="P83" s="52"/>
      <c r="Q83" s="52"/>
      <c r="R83" s="52"/>
      <c r="S83" s="52"/>
      <c r="T83" s="52"/>
    </row>
    <row r="84" spans="1:22" s="3" customFormat="1" x14ac:dyDescent="0.25">
      <c r="A84" s="23" t="s">
        <v>240</v>
      </c>
      <c r="B84" s="23"/>
      <c r="C84" s="21">
        <f>D84+E84+F84</f>
        <v>14012</v>
      </c>
      <c r="D84" s="22">
        <f t="shared" ref="D84:T84" si="60">SUM(D79:D83)</f>
        <v>10361</v>
      </c>
      <c r="E84" s="22">
        <f t="shared" si="60"/>
        <v>2987</v>
      </c>
      <c r="F84" s="22">
        <f t="shared" si="60"/>
        <v>664</v>
      </c>
      <c r="G84" s="22">
        <f t="shared" si="60"/>
        <v>1075</v>
      </c>
      <c r="H84" s="22">
        <v>8561</v>
      </c>
      <c r="I84" s="22">
        <f t="shared" si="60"/>
        <v>256</v>
      </c>
      <c r="J84" s="22">
        <f t="shared" ref="J84" si="61">K84+L84+M84+N84+O84+P84</f>
        <v>1655</v>
      </c>
      <c r="K84" s="22">
        <f t="shared" si="60"/>
        <v>5</v>
      </c>
      <c r="L84" s="22">
        <f t="shared" si="60"/>
        <v>590</v>
      </c>
      <c r="M84" s="22">
        <f t="shared" si="60"/>
        <v>674</v>
      </c>
      <c r="N84" s="22">
        <f t="shared" si="60"/>
        <v>0</v>
      </c>
      <c r="O84" s="22">
        <f t="shared" si="60"/>
        <v>383</v>
      </c>
      <c r="P84" s="22">
        <f t="shared" si="60"/>
        <v>3</v>
      </c>
      <c r="Q84" s="22">
        <f t="shared" si="60"/>
        <v>404</v>
      </c>
      <c r="R84" s="22">
        <f t="shared" si="60"/>
        <v>729</v>
      </c>
      <c r="S84" s="22">
        <f t="shared" si="60"/>
        <v>915</v>
      </c>
      <c r="T84" s="22">
        <f t="shared" si="60"/>
        <v>35</v>
      </c>
    </row>
    <row r="85" spans="1:22" s="4" customFormat="1" x14ac:dyDescent="0.25">
      <c r="A85" s="27"/>
      <c r="B85" s="49" t="s">
        <v>233</v>
      </c>
      <c r="C85" s="49"/>
      <c r="D85" s="41"/>
      <c r="E85" s="41"/>
      <c r="F85" s="41"/>
      <c r="G85" s="41"/>
      <c r="H85" s="41"/>
      <c r="I85" s="41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2" s="4" customFormat="1" x14ac:dyDescent="0.25">
      <c r="A86" s="19">
        <v>1</v>
      </c>
      <c r="B86" s="20" t="s">
        <v>75</v>
      </c>
      <c r="C86" s="21">
        <f>D86+E86+F86</f>
        <v>10369</v>
      </c>
      <c r="D86" s="21">
        <v>9289</v>
      </c>
      <c r="E86" s="21">
        <v>1045</v>
      </c>
      <c r="F86" s="21">
        <v>35</v>
      </c>
      <c r="G86" s="21">
        <v>1431</v>
      </c>
      <c r="H86" s="21">
        <v>3797</v>
      </c>
      <c r="I86" s="21">
        <v>303</v>
      </c>
      <c r="J86" s="22">
        <f>K86+M86+N86+O86+P86+L86</f>
        <v>1009</v>
      </c>
      <c r="K86" s="21">
        <v>10</v>
      </c>
      <c r="L86" s="21">
        <v>242</v>
      </c>
      <c r="M86" s="21">
        <v>483</v>
      </c>
      <c r="N86" s="21">
        <v>9</v>
      </c>
      <c r="O86" s="21">
        <v>228</v>
      </c>
      <c r="P86" s="21">
        <v>37</v>
      </c>
      <c r="Q86" s="21">
        <v>60</v>
      </c>
      <c r="R86" s="21">
        <v>262</v>
      </c>
      <c r="S86" s="21">
        <v>225</v>
      </c>
      <c r="T86" s="21">
        <v>65</v>
      </c>
    </row>
    <row r="87" spans="1:22" s="4" customFormat="1" x14ac:dyDescent="0.25">
      <c r="A87" s="19">
        <v>2</v>
      </c>
      <c r="B87" s="20" t="s">
        <v>126</v>
      </c>
      <c r="C87" s="21">
        <f t="shared" ref="C87:C94" si="62">D87+E87+F87</f>
        <v>0</v>
      </c>
      <c r="D87" s="21"/>
      <c r="E87" s="21"/>
      <c r="F87" s="21"/>
      <c r="G87" s="21"/>
      <c r="H87" s="21"/>
      <c r="I87" s="21"/>
      <c r="J87" s="22">
        <f t="shared" ref="J87:J94" si="63">K87+M87+N87+O87+P87+L87</f>
        <v>4</v>
      </c>
      <c r="K87" s="21"/>
      <c r="L87" s="21"/>
      <c r="M87" s="21">
        <v>4</v>
      </c>
      <c r="N87" s="21"/>
      <c r="O87" s="21"/>
      <c r="P87" s="21"/>
      <c r="Q87" s="21"/>
      <c r="R87" s="21"/>
      <c r="S87" s="21"/>
      <c r="T87" s="21"/>
    </row>
    <row r="88" spans="1:22" s="4" customFormat="1" x14ac:dyDescent="0.25">
      <c r="A88" s="19">
        <v>3</v>
      </c>
      <c r="B88" s="20" t="s">
        <v>127</v>
      </c>
      <c r="C88" s="21">
        <f t="shared" si="62"/>
        <v>8</v>
      </c>
      <c r="D88" s="21">
        <v>8</v>
      </c>
      <c r="E88" s="21">
        <v>0</v>
      </c>
      <c r="F88" s="21">
        <v>0</v>
      </c>
      <c r="G88" s="21">
        <v>2</v>
      </c>
      <c r="H88" s="21">
        <v>0</v>
      </c>
      <c r="I88" s="21">
        <v>0</v>
      </c>
      <c r="J88" s="22">
        <f t="shared" si="63"/>
        <v>5</v>
      </c>
      <c r="K88" s="21"/>
      <c r="L88" s="21">
        <v>2</v>
      </c>
      <c r="M88" s="21">
        <v>2</v>
      </c>
      <c r="N88" s="21"/>
      <c r="O88" s="21"/>
      <c r="P88" s="21">
        <v>1</v>
      </c>
      <c r="Q88" s="21"/>
      <c r="R88" s="21"/>
      <c r="S88" s="21"/>
      <c r="T88" s="21"/>
    </row>
    <row r="89" spans="1:22" s="4" customFormat="1" x14ac:dyDescent="0.25">
      <c r="A89" s="19">
        <v>4</v>
      </c>
      <c r="B89" s="20" t="s">
        <v>128</v>
      </c>
      <c r="C89" s="21">
        <f t="shared" si="62"/>
        <v>0</v>
      </c>
      <c r="D89" s="21"/>
      <c r="E89" s="21"/>
      <c r="F89" s="21"/>
      <c r="G89" s="21"/>
      <c r="H89" s="21"/>
      <c r="I89" s="21"/>
      <c r="J89" s="22">
        <f t="shared" si="63"/>
        <v>1</v>
      </c>
      <c r="K89" s="21"/>
      <c r="L89" s="21"/>
      <c r="M89" s="21">
        <v>1</v>
      </c>
      <c r="N89" s="21"/>
      <c r="O89" s="21"/>
      <c r="P89" s="21"/>
      <c r="Q89" s="21"/>
      <c r="R89" s="21"/>
      <c r="S89" s="21"/>
      <c r="T89" s="21"/>
    </row>
    <row r="90" spans="1:22" s="4" customFormat="1" x14ac:dyDescent="0.25">
      <c r="A90" s="19">
        <v>5</v>
      </c>
      <c r="B90" s="20" t="s">
        <v>129</v>
      </c>
      <c r="C90" s="21">
        <f t="shared" si="62"/>
        <v>0</v>
      </c>
      <c r="D90" s="21"/>
      <c r="E90" s="21"/>
      <c r="F90" s="21"/>
      <c r="G90" s="21"/>
      <c r="H90" s="21"/>
      <c r="I90" s="21"/>
      <c r="J90" s="22">
        <f t="shared" si="63"/>
        <v>2</v>
      </c>
      <c r="K90" s="21"/>
      <c r="L90" s="21"/>
      <c r="M90" s="21">
        <v>2</v>
      </c>
      <c r="N90" s="21"/>
      <c r="O90" s="21"/>
      <c r="P90" s="21"/>
      <c r="Q90" s="21"/>
      <c r="R90" s="21"/>
      <c r="S90" s="21"/>
      <c r="T90" s="21"/>
    </row>
    <row r="91" spans="1:22" s="4" customFormat="1" x14ac:dyDescent="0.25">
      <c r="A91" s="19">
        <v>6</v>
      </c>
      <c r="B91" s="20" t="s">
        <v>130</v>
      </c>
      <c r="C91" s="21">
        <f t="shared" si="62"/>
        <v>0</v>
      </c>
      <c r="D91" s="21"/>
      <c r="E91" s="21"/>
      <c r="F91" s="21"/>
      <c r="G91" s="21"/>
      <c r="H91" s="21"/>
      <c r="I91" s="21"/>
      <c r="J91" s="22">
        <f t="shared" si="63"/>
        <v>5</v>
      </c>
      <c r="K91" s="21"/>
      <c r="L91" s="21">
        <v>2</v>
      </c>
      <c r="M91" s="21">
        <v>3</v>
      </c>
      <c r="N91" s="21"/>
      <c r="O91" s="21"/>
      <c r="P91" s="21"/>
      <c r="Q91" s="21"/>
      <c r="R91" s="21"/>
      <c r="S91" s="21"/>
      <c r="T91" s="21"/>
    </row>
    <row r="92" spans="1:22" s="4" customFormat="1" x14ac:dyDescent="0.25">
      <c r="A92" s="19">
        <v>7</v>
      </c>
      <c r="B92" s="20" t="s">
        <v>131</v>
      </c>
      <c r="C92" s="21">
        <f t="shared" si="62"/>
        <v>0</v>
      </c>
      <c r="D92" s="21"/>
      <c r="E92" s="21"/>
      <c r="F92" s="21"/>
      <c r="G92" s="21"/>
      <c r="H92" s="21"/>
      <c r="I92" s="21"/>
      <c r="J92" s="22">
        <f t="shared" si="63"/>
        <v>1</v>
      </c>
      <c r="K92" s="21"/>
      <c r="L92" s="21"/>
      <c r="M92" s="21">
        <v>1</v>
      </c>
      <c r="N92" s="21"/>
      <c r="O92" s="21"/>
      <c r="P92" s="21"/>
      <c r="Q92" s="21"/>
      <c r="R92" s="21"/>
      <c r="S92" s="21"/>
      <c r="T92" s="21"/>
    </row>
    <row r="93" spans="1:22" s="4" customFormat="1" x14ac:dyDescent="0.25">
      <c r="A93" s="19">
        <v>8</v>
      </c>
      <c r="B93" s="20" t="s">
        <v>190</v>
      </c>
      <c r="C93" s="21">
        <f t="shared" si="62"/>
        <v>2</v>
      </c>
      <c r="D93" s="21">
        <v>2</v>
      </c>
      <c r="E93" s="21">
        <v>0</v>
      </c>
      <c r="F93" s="21">
        <v>0</v>
      </c>
      <c r="G93" s="21">
        <v>2</v>
      </c>
      <c r="H93" s="21">
        <v>2</v>
      </c>
      <c r="I93" s="21">
        <v>0</v>
      </c>
      <c r="J93" s="22">
        <f t="shared" si="63"/>
        <v>0</v>
      </c>
      <c r="K93" s="21"/>
      <c r="L93" s="21"/>
      <c r="M93" s="21"/>
      <c r="N93" s="21"/>
      <c r="O93" s="21"/>
      <c r="P93" s="21"/>
      <c r="Q93" s="21"/>
      <c r="R93" s="21"/>
      <c r="S93" s="21"/>
      <c r="T93" s="21"/>
    </row>
    <row r="94" spans="1:22" s="4" customFormat="1" x14ac:dyDescent="0.25">
      <c r="A94" s="19">
        <v>9</v>
      </c>
      <c r="B94" s="20" t="s">
        <v>195</v>
      </c>
      <c r="C94" s="21">
        <f t="shared" si="62"/>
        <v>17</v>
      </c>
      <c r="D94" s="21">
        <v>0</v>
      </c>
      <c r="E94" s="21">
        <v>17</v>
      </c>
      <c r="F94" s="21">
        <v>0</v>
      </c>
      <c r="G94" s="21">
        <v>0</v>
      </c>
      <c r="H94" s="21">
        <v>0</v>
      </c>
      <c r="I94" s="21">
        <v>2</v>
      </c>
      <c r="J94" s="22">
        <f t="shared" si="63"/>
        <v>3</v>
      </c>
      <c r="K94" s="21"/>
      <c r="L94" s="21"/>
      <c r="M94" s="21">
        <v>2</v>
      </c>
      <c r="N94" s="21"/>
      <c r="O94" s="21">
        <v>1</v>
      </c>
      <c r="P94" s="21"/>
      <c r="Q94" s="21"/>
      <c r="R94" s="21">
        <v>5</v>
      </c>
      <c r="S94" s="21"/>
      <c r="T94" s="21">
        <v>5</v>
      </c>
    </row>
    <row r="95" spans="1:22" s="3" customFormat="1" x14ac:dyDescent="0.25">
      <c r="A95" s="23" t="s">
        <v>14</v>
      </c>
      <c r="B95" s="23"/>
      <c r="C95" s="21">
        <f>D95+E95+F95</f>
        <v>10396</v>
      </c>
      <c r="D95" s="21">
        <f>SUM(D86:D94)</f>
        <v>9299</v>
      </c>
      <c r="E95" s="21">
        <f t="shared" ref="E95:I95" si="64">SUM(E86:E94)</f>
        <v>1062</v>
      </c>
      <c r="F95" s="21">
        <f t="shared" si="64"/>
        <v>35</v>
      </c>
      <c r="G95" s="21">
        <f t="shared" si="64"/>
        <v>1435</v>
      </c>
      <c r="H95" s="21">
        <f t="shared" si="64"/>
        <v>3799</v>
      </c>
      <c r="I95" s="21">
        <f t="shared" si="64"/>
        <v>305</v>
      </c>
      <c r="J95" s="22">
        <f>K95+M95+N95+O95+P95+L95</f>
        <v>1030</v>
      </c>
      <c r="K95" s="21">
        <f t="shared" ref="K95" si="65">SUM(K86:K94)</f>
        <v>10</v>
      </c>
      <c r="L95" s="21">
        <f t="shared" ref="L95" si="66">SUM(L86:L94)</f>
        <v>246</v>
      </c>
      <c r="M95" s="21">
        <f t="shared" ref="M95" si="67">SUM(M86:M94)</f>
        <v>498</v>
      </c>
      <c r="N95" s="21">
        <f t="shared" ref="N95" si="68">SUM(N86:N94)</f>
        <v>9</v>
      </c>
      <c r="O95" s="21">
        <f t="shared" ref="O95" si="69">SUM(O86:O94)</f>
        <v>229</v>
      </c>
      <c r="P95" s="21">
        <f t="shared" ref="P95" si="70">SUM(P86:P94)</f>
        <v>38</v>
      </c>
      <c r="Q95" s="21">
        <f t="shared" ref="Q95" si="71">SUM(Q86:Q94)</f>
        <v>60</v>
      </c>
      <c r="R95" s="21">
        <f t="shared" ref="R95" si="72">SUM(R86:R94)</f>
        <v>267</v>
      </c>
      <c r="S95" s="21">
        <f t="shared" ref="S95" si="73">SUM(S86:S94)</f>
        <v>225</v>
      </c>
      <c r="T95" s="21">
        <f t="shared" ref="T95" si="74">SUM(T86:T94)</f>
        <v>70</v>
      </c>
    </row>
    <row r="96" spans="1:22" s="4" customFormat="1" ht="22.5" customHeight="1" x14ac:dyDescent="0.25">
      <c r="A96" s="19"/>
      <c r="B96" s="49" t="s">
        <v>222</v>
      </c>
      <c r="C96" s="49"/>
      <c r="D96" s="41"/>
      <c r="E96" s="41"/>
      <c r="F96" s="41"/>
      <c r="G96" s="41"/>
      <c r="H96" s="41"/>
      <c r="I96" s="41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spans="1:20" s="4" customFormat="1" x14ac:dyDescent="0.25">
      <c r="A97" s="19">
        <v>1</v>
      </c>
      <c r="B97" s="20" t="s">
        <v>76</v>
      </c>
      <c r="C97" s="21">
        <f t="shared" ref="C97:C106" si="75">D97+E97+F97</f>
        <v>1649</v>
      </c>
      <c r="D97" s="21">
        <v>1597</v>
      </c>
      <c r="E97" s="21">
        <v>50</v>
      </c>
      <c r="F97" s="21">
        <v>2</v>
      </c>
      <c r="G97" s="21">
        <v>243</v>
      </c>
      <c r="H97" s="21">
        <v>410</v>
      </c>
      <c r="I97" s="21">
        <v>9</v>
      </c>
      <c r="J97" s="22">
        <f>K97+L97+M97+N97+O97+P97</f>
        <v>210</v>
      </c>
      <c r="K97" s="21"/>
      <c r="L97" s="21">
        <v>50</v>
      </c>
      <c r="M97" s="21">
        <v>62</v>
      </c>
      <c r="N97" s="21"/>
      <c r="O97" s="21">
        <v>95</v>
      </c>
      <c r="P97" s="21">
        <v>3</v>
      </c>
      <c r="Q97" s="21">
        <v>4</v>
      </c>
      <c r="R97" s="21">
        <v>23</v>
      </c>
      <c r="S97" s="21"/>
      <c r="T97" s="21">
        <v>24</v>
      </c>
    </row>
    <row r="98" spans="1:20" s="4" customFormat="1" x14ac:dyDescent="0.25">
      <c r="A98" s="19">
        <v>2</v>
      </c>
      <c r="B98" s="20" t="s">
        <v>96</v>
      </c>
      <c r="C98" s="21">
        <f t="shared" si="75"/>
        <v>86</v>
      </c>
      <c r="D98" s="21">
        <v>82</v>
      </c>
      <c r="E98" s="21">
        <v>4</v>
      </c>
      <c r="F98" s="21">
        <v>0</v>
      </c>
      <c r="G98" s="21">
        <v>2</v>
      </c>
      <c r="H98" s="21">
        <v>81</v>
      </c>
      <c r="I98" s="21">
        <v>0</v>
      </c>
      <c r="J98" s="22">
        <f t="shared" ref="J98:J106" si="76">K98+L98+M98+N98+O98+P98</f>
        <v>17</v>
      </c>
      <c r="K98" s="21"/>
      <c r="L98" s="21">
        <v>5</v>
      </c>
      <c r="M98" s="21">
        <v>5</v>
      </c>
      <c r="N98" s="21"/>
      <c r="O98" s="21">
        <v>7</v>
      </c>
      <c r="P98" s="21"/>
      <c r="Q98" s="21"/>
      <c r="R98" s="21">
        <v>10</v>
      </c>
      <c r="S98" s="21">
        <v>10</v>
      </c>
      <c r="T98" s="21"/>
    </row>
    <row r="99" spans="1:20" s="4" customFormat="1" x14ac:dyDescent="0.25">
      <c r="A99" s="19">
        <v>3</v>
      </c>
      <c r="B99" s="20" t="s">
        <v>105</v>
      </c>
      <c r="C99" s="21">
        <f t="shared" si="75"/>
        <v>18</v>
      </c>
      <c r="D99" s="21">
        <v>18</v>
      </c>
      <c r="E99" s="21">
        <v>0</v>
      </c>
      <c r="F99" s="21">
        <v>0</v>
      </c>
      <c r="G99" s="21">
        <v>4</v>
      </c>
      <c r="H99" s="21">
        <v>18</v>
      </c>
      <c r="I99" s="21">
        <v>0</v>
      </c>
      <c r="J99" s="22">
        <f t="shared" si="76"/>
        <v>7</v>
      </c>
      <c r="K99" s="21"/>
      <c r="L99" s="21"/>
      <c r="M99" s="21">
        <v>4</v>
      </c>
      <c r="N99" s="21"/>
      <c r="O99" s="21">
        <v>3</v>
      </c>
      <c r="P99" s="21"/>
      <c r="Q99" s="21"/>
      <c r="R99" s="21"/>
      <c r="S99" s="21"/>
      <c r="T99" s="21"/>
    </row>
    <row r="100" spans="1:20" s="4" customFormat="1" x14ac:dyDescent="0.25">
      <c r="A100" s="19">
        <v>4</v>
      </c>
      <c r="B100" s="20" t="s">
        <v>106</v>
      </c>
      <c r="C100" s="21">
        <f t="shared" si="75"/>
        <v>28</v>
      </c>
      <c r="D100" s="21">
        <v>28</v>
      </c>
      <c r="E100" s="21">
        <v>0</v>
      </c>
      <c r="F100" s="21">
        <v>0</v>
      </c>
      <c r="G100" s="21">
        <v>5</v>
      </c>
      <c r="H100" s="21">
        <v>27</v>
      </c>
      <c r="I100" s="21">
        <v>0</v>
      </c>
      <c r="J100" s="22">
        <f t="shared" si="76"/>
        <v>7</v>
      </c>
      <c r="K100" s="21"/>
      <c r="L100" s="21"/>
      <c r="M100" s="21">
        <v>3</v>
      </c>
      <c r="N100" s="21"/>
      <c r="O100" s="21">
        <v>4</v>
      </c>
      <c r="P100" s="21"/>
      <c r="Q100" s="21"/>
      <c r="R100" s="21"/>
      <c r="S100" s="21"/>
      <c r="T100" s="21"/>
    </row>
    <row r="101" spans="1:20" s="4" customFormat="1" x14ac:dyDescent="0.25">
      <c r="A101" s="19">
        <v>5</v>
      </c>
      <c r="B101" s="20" t="s">
        <v>107</v>
      </c>
      <c r="C101" s="21">
        <f t="shared" si="75"/>
        <v>1</v>
      </c>
      <c r="D101" s="21">
        <v>1</v>
      </c>
      <c r="E101" s="21">
        <v>0</v>
      </c>
      <c r="F101" s="21">
        <v>0</v>
      </c>
      <c r="G101" s="21">
        <v>0</v>
      </c>
      <c r="H101" s="21">
        <v>1</v>
      </c>
      <c r="I101" s="21">
        <v>0</v>
      </c>
      <c r="J101" s="22">
        <f t="shared" si="76"/>
        <v>5</v>
      </c>
      <c r="K101" s="21"/>
      <c r="L101" s="21"/>
      <c r="M101" s="21">
        <v>5</v>
      </c>
      <c r="N101" s="21"/>
      <c r="O101" s="21"/>
      <c r="P101" s="21"/>
      <c r="Q101" s="21"/>
      <c r="R101" s="21"/>
      <c r="S101" s="21"/>
      <c r="T101" s="21"/>
    </row>
    <row r="102" spans="1:20" s="4" customFormat="1" x14ac:dyDescent="0.25">
      <c r="A102" s="19">
        <v>6</v>
      </c>
      <c r="B102" s="20" t="s">
        <v>108</v>
      </c>
      <c r="C102" s="21">
        <f t="shared" si="75"/>
        <v>0</v>
      </c>
      <c r="D102" s="21"/>
      <c r="E102" s="21"/>
      <c r="F102" s="21"/>
      <c r="G102" s="21"/>
      <c r="H102" s="21"/>
      <c r="I102" s="21"/>
      <c r="J102" s="22">
        <f>K102+L102+M102+N102+O102+P102</f>
        <v>5</v>
      </c>
      <c r="K102" s="21"/>
      <c r="L102" s="21"/>
      <c r="M102" s="21">
        <v>2</v>
      </c>
      <c r="N102" s="21"/>
      <c r="O102" s="21">
        <v>3</v>
      </c>
      <c r="P102" s="21"/>
      <c r="Q102" s="21"/>
      <c r="R102" s="21"/>
      <c r="S102" s="21"/>
      <c r="T102" s="21"/>
    </row>
    <row r="103" spans="1:20" s="4" customFormat="1" x14ac:dyDescent="0.25">
      <c r="A103" s="19">
        <v>7</v>
      </c>
      <c r="B103" s="20" t="s">
        <v>184</v>
      </c>
      <c r="C103" s="21">
        <f t="shared" si="75"/>
        <v>0</v>
      </c>
      <c r="D103" s="21"/>
      <c r="E103" s="21"/>
      <c r="F103" s="21"/>
      <c r="G103" s="21"/>
      <c r="H103" s="21"/>
      <c r="I103" s="21"/>
      <c r="J103" s="22">
        <f t="shared" si="76"/>
        <v>4</v>
      </c>
      <c r="K103" s="21"/>
      <c r="L103" s="21"/>
      <c r="M103" s="21">
        <v>4</v>
      </c>
      <c r="N103" s="21"/>
      <c r="O103" s="21"/>
      <c r="P103" s="21"/>
      <c r="Q103" s="21"/>
      <c r="R103" s="21"/>
      <c r="S103" s="21"/>
      <c r="T103" s="21"/>
    </row>
    <row r="104" spans="1:20" s="4" customFormat="1" x14ac:dyDescent="0.25">
      <c r="A104" s="19">
        <v>8</v>
      </c>
      <c r="B104" s="20" t="s">
        <v>109</v>
      </c>
      <c r="C104" s="21">
        <f t="shared" si="75"/>
        <v>0</v>
      </c>
      <c r="D104" s="21"/>
      <c r="E104" s="21"/>
      <c r="F104" s="21"/>
      <c r="G104" s="21"/>
      <c r="H104" s="21"/>
      <c r="I104" s="21"/>
      <c r="J104" s="22">
        <f t="shared" si="76"/>
        <v>2</v>
      </c>
      <c r="K104" s="21"/>
      <c r="L104" s="21"/>
      <c r="M104" s="21">
        <v>2</v>
      </c>
      <c r="N104" s="21"/>
      <c r="O104" s="21"/>
      <c r="P104" s="21"/>
      <c r="Q104" s="21"/>
      <c r="R104" s="21"/>
      <c r="S104" s="21"/>
      <c r="T104" s="21"/>
    </row>
    <row r="105" spans="1:20" s="4" customFormat="1" x14ac:dyDescent="0.25">
      <c r="A105" s="19">
        <v>9</v>
      </c>
      <c r="B105" s="20" t="s">
        <v>110</v>
      </c>
      <c r="C105" s="21">
        <f t="shared" si="75"/>
        <v>0</v>
      </c>
      <c r="D105" s="21"/>
      <c r="E105" s="21"/>
      <c r="F105" s="21"/>
      <c r="G105" s="21"/>
      <c r="H105" s="21"/>
      <c r="I105" s="21"/>
      <c r="J105" s="22">
        <f t="shared" si="76"/>
        <v>4</v>
      </c>
      <c r="K105" s="21"/>
      <c r="L105" s="21">
        <v>1</v>
      </c>
      <c r="M105" s="21">
        <v>2</v>
      </c>
      <c r="N105" s="21"/>
      <c r="O105" s="21">
        <v>1</v>
      </c>
      <c r="P105" s="21"/>
      <c r="Q105" s="21"/>
      <c r="R105" s="21"/>
      <c r="S105" s="21"/>
      <c r="T105" s="21"/>
    </row>
    <row r="106" spans="1:20" s="4" customFormat="1" x14ac:dyDescent="0.25">
      <c r="A106" s="19">
        <v>10</v>
      </c>
      <c r="B106" s="20" t="s">
        <v>185</v>
      </c>
      <c r="C106" s="21">
        <f t="shared" si="75"/>
        <v>0</v>
      </c>
      <c r="D106" s="21"/>
      <c r="E106" s="21"/>
      <c r="F106" s="21"/>
      <c r="G106" s="21"/>
      <c r="H106" s="21"/>
      <c r="I106" s="21"/>
      <c r="J106" s="22">
        <f t="shared" si="76"/>
        <v>1</v>
      </c>
      <c r="K106" s="21"/>
      <c r="L106" s="21"/>
      <c r="M106" s="21">
        <v>1</v>
      </c>
      <c r="N106" s="21"/>
      <c r="O106" s="21"/>
      <c r="P106" s="21"/>
      <c r="Q106" s="21"/>
      <c r="R106" s="21"/>
      <c r="S106" s="21"/>
      <c r="T106" s="21"/>
    </row>
    <row r="107" spans="1:20" s="3" customFormat="1" x14ac:dyDescent="0.25">
      <c r="A107" s="23" t="s">
        <v>14</v>
      </c>
      <c r="B107" s="23"/>
      <c r="C107" s="21">
        <f>D107+E107+F107</f>
        <v>1782</v>
      </c>
      <c r="D107" s="21">
        <f>SUM(D97:D106)</f>
        <v>1726</v>
      </c>
      <c r="E107" s="21">
        <f t="shared" ref="E107:I107" si="77">SUM(E97:E106)</f>
        <v>54</v>
      </c>
      <c r="F107" s="21">
        <f t="shared" si="77"/>
        <v>2</v>
      </c>
      <c r="G107" s="21">
        <f t="shared" si="77"/>
        <v>254</v>
      </c>
      <c r="H107" s="21">
        <f t="shared" si="77"/>
        <v>537</v>
      </c>
      <c r="I107" s="21">
        <f t="shared" si="77"/>
        <v>9</v>
      </c>
      <c r="J107" s="22">
        <f>K107+M107+N107+O107+P107+L107</f>
        <v>262</v>
      </c>
      <c r="K107" s="21">
        <f t="shared" ref="K107:T107" si="78">SUM(K97:K106)</f>
        <v>0</v>
      </c>
      <c r="L107" s="21">
        <f t="shared" si="78"/>
        <v>56</v>
      </c>
      <c r="M107" s="21">
        <f t="shared" si="78"/>
        <v>90</v>
      </c>
      <c r="N107" s="21">
        <f t="shared" si="78"/>
        <v>0</v>
      </c>
      <c r="O107" s="21">
        <f t="shared" si="78"/>
        <v>113</v>
      </c>
      <c r="P107" s="21">
        <f t="shared" si="78"/>
        <v>3</v>
      </c>
      <c r="Q107" s="21">
        <f t="shared" si="78"/>
        <v>4</v>
      </c>
      <c r="R107" s="21">
        <f t="shared" si="78"/>
        <v>33</v>
      </c>
      <c r="S107" s="21">
        <f t="shared" si="78"/>
        <v>10</v>
      </c>
      <c r="T107" s="21">
        <f t="shared" si="78"/>
        <v>24</v>
      </c>
    </row>
    <row r="108" spans="1:20" ht="20.25" customHeight="1" x14ac:dyDescent="0.25">
      <c r="A108" s="23" t="s">
        <v>240</v>
      </c>
      <c r="B108" s="23"/>
      <c r="C108" s="21">
        <f>C107+C95</f>
        <v>12178</v>
      </c>
      <c r="D108" s="21">
        <f t="shared" ref="D108:T108" si="79">D107+D95</f>
        <v>11025</v>
      </c>
      <c r="E108" s="21">
        <f t="shared" si="79"/>
        <v>1116</v>
      </c>
      <c r="F108" s="21">
        <f t="shared" si="79"/>
        <v>37</v>
      </c>
      <c r="G108" s="21">
        <f t="shared" si="79"/>
        <v>1689</v>
      </c>
      <c r="H108" s="21">
        <f t="shared" si="79"/>
        <v>4336</v>
      </c>
      <c r="I108" s="21">
        <f t="shared" si="79"/>
        <v>314</v>
      </c>
      <c r="J108" s="21">
        <f t="shared" si="79"/>
        <v>1292</v>
      </c>
      <c r="K108" s="21">
        <f t="shared" si="79"/>
        <v>10</v>
      </c>
      <c r="L108" s="21">
        <f t="shared" si="79"/>
        <v>302</v>
      </c>
      <c r="M108" s="21">
        <f t="shared" si="79"/>
        <v>588</v>
      </c>
      <c r="N108" s="21">
        <f t="shared" si="79"/>
        <v>9</v>
      </c>
      <c r="O108" s="21">
        <f t="shared" si="79"/>
        <v>342</v>
      </c>
      <c r="P108" s="21">
        <f t="shared" si="79"/>
        <v>41</v>
      </c>
      <c r="Q108" s="21">
        <f t="shared" si="79"/>
        <v>64</v>
      </c>
      <c r="R108" s="21">
        <f t="shared" si="79"/>
        <v>300</v>
      </c>
      <c r="S108" s="21">
        <f t="shared" si="79"/>
        <v>235</v>
      </c>
      <c r="T108" s="21">
        <f t="shared" si="79"/>
        <v>94</v>
      </c>
    </row>
    <row r="109" spans="1:20" s="3" customFormat="1" x14ac:dyDescent="0.25">
      <c r="A109" s="28"/>
      <c r="B109" s="49" t="s">
        <v>94</v>
      </c>
      <c r="C109" s="49"/>
      <c r="D109" s="41"/>
      <c r="E109" s="41"/>
      <c r="F109" s="41"/>
      <c r="G109" s="41"/>
      <c r="H109" s="41"/>
      <c r="I109" s="41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</row>
    <row r="110" spans="1:20" s="3" customFormat="1" x14ac:dyDescent="0.25">
      <c r="A110" s="28">
        <v>1</v>
      </c>
      <c r="B110" s="20" t="s">
        <v>95</v>
      </c>
      <c r="C110" s="21">
        <f>D110+E110+F110</f>
        <v>12029</v>
      </c>
      <c r="D110" s="21">
        <v>8793</v>
      </c>
      <c r="E110" s="21">
        <v>1010</v>
      </c>
      <c r="F110" s="21">
        <v>2226</v>
      </c>
      <c r="G110" s="21">
        <v>910</v>
      </c>
      <c r="H110" s="21">
        <v>7553</v>
      </c>
      <c r="I110" s="21">
        <v>414</v>
      </c>
      <c r="J110" s="22">
        <f>K110+M110+N110+O110+P110+L110</f>
        <v>2313</v>
      </c>
      <c r="K110" s="21">
        <v>25</v>
      </c>
      <c r="L110" s="21">
        <v>699</v>
      </c>
      <c r="M110" s="21">
        <v>799</v>
      </c>
      <c r="N110" s="21">
        <v>34</v>
      </c>
      <c r="O110" s="21">
        <v>707</v>
      </c>
      <c r="P110" s="21">
        <v>49</v>
      </c>
      <c r="Q110" s="21">
        <v>115</v>
      </c>
      <c r="R110" s="21">
        <v>628</v>
      </c>
      <c r="S110" s="21">
        <v>953</v>
      </c>
      <c r="T110" s="21">
        <v>30</v>
      </c>
    </row>
    <row r="111" spans="1:20" s="3" customFormat="1" x14ac:dyDescent="0.25">
      <c r="A111" s="28">
        <f>A110+1</f>
        <v>2</v>
      </c>
      <c r="B111" s="20" t="s">
        <v>263</v>
      </c>
      <c r="C111" s="21">
        <f t="shared" ref="C111:C126" si="80">D111+E111+F111</f>
        <v>1751</v>
      </c>
      <c r="D111" s="21">
        <v>22</v>
      </c>
      <c r="E111" s="21">
        <v>1</v>
      </c>
      <c r="F111" s="21">
        <v>1728</v>
      </c>
      <c r="G111" s="21">
        <v>95</v>
      </c>
      <c r="H111" s="21">
        <v>801</v>
      </c>
      <c r="I111" s="21">
        <v>3</v>
      </c>
      <c r="J111" s="22">
        <f t="shared" ref="J111:J126" si="81">K111+M111+N111+O111+P111+L111</f>
        <v>12</v>
      </c>
      <c r="K111" s="21">
        <v>0</v>
      </c>
      <c r="L111" s="21">
        <v>3</v>
      </c>
      <c r="M111" s="21">
        <v>5</v>
      </c>
      <c r="N111" s="21">
        <v>0</v>
      </c>
      <c r="O111" s="21">
        <v>4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</row>
    <row r="112" spans="1:20" s="3" customFormat="1" x14ac:dyDescent="0.25">
      <c r="A112" s="28">
        <f t="shared" ref="A112:A126" si="82">A111+1</f>
        <v>3</v>
      </c>
      <c r="B112" s="20" t="s">
        <v>264</v>
      </c>
      <c r="C112" s="21">
        <f t="shared" si="80"/>
        <v>24</v>
      </c>
      <c r="D112" s="21">
        <v>2</v>
      </c>
      <c r="E112" s="21">
        <v>0</v>
      </c>
      <c r="F112" s="21">
        <v>22</v>
      </c>
      <c r="G112" s="21">
        <v>2</v>
      </c>
      <c r="H112" s="21">
        <v>24</v>
      </c>
      <c r="I112" s="21">
        <v>0</v>
      </c>
      <c r="J112" s="22">
        <f t="shared" si="81"/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</row>
    <row r="113" spans="1:20" s="3" customFormat="1" x14ac:dyDescent="0.25">
      <c r="A113" s="28">
        <f t="shared" si="82"/>
        <v>4</v>
      </c>
      <c r="B113" s="20" t="s">
        <v>265</v>
      </c>
      <c r="C113" s="21">
        <f t="shared" si="80"/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2">
        <f t="shared" si="81"/>
        <v>1</v>
      </c>
      <c r="K113" s="21">
        <v>0</v>
      </c>
      <c r="L113" s="21">
        <v>0</v>
      </c>
      <c r="M113" s="21">
        <v>1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</row>
    <row r="114" spans="1:20" s="3" customFormat="1" x14ac:dyDescent="0.25">
      <c r="A114" s="28">
        <f t="shared" si="82"/>
        <v>5</v>
      </c>
      <c r="B114" s="20" t="s">
        <v>266</v>
      </c>
      <c r="C114" s="21">
        <f t="shared" si="80"/>
        <v>9</v>
      </c>
      <c r="D114" s="21">
        <v>0</v>
      </c>
      <c r="E114" s="21">
        <v>0</v>
      </c>
      <c r="F114" s="21">
        <v>9</v>
      </c>
      <c r="G114" s="21">
        <v>8</v>
      </c>
      <c r="H114" s="21">
        <v>9</v>
      </c>
      <c r="I114" s="21">
        <v>0</v>
      </c>
      <c r="J114" s="22">
        <f t="shared" si="81"/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</row>
    <row r="115" spans="1:20" s="3" customFormat="1" x14ac:dyDescent="0.25">
      <c r="A115" s="28">
        <f t="shared" si="82"/>
        <v>6</v>
      </c>
      <c r="B115" s="20" t="s">
        <v>267</v>
      </c>
      <c r="C115" s="21">
        <f t="shared" si="80"/>
        <v>160</v>
      </c>
      <c r="D115" s="21">
        <v>6</v>
      </c>
      <c r="E115" s="21">
        <v>0</v>
      </c>
      <c r="F115" s="21">
        <v>154</v>
      </c>
      <c r="G115" s="21">
        <v>37</v>
      </c>
      <c r="H115" s="21">
        <v>103</v>
      </c>
      <c r="I115" s="21">
        <v>0</v>
      </c>
      <c r="J115" s="22">
        <f t="shared" si="81"/>
        <v>3</v>
      </c>
      <c r="K115" s="21">
        <v>0</v>
      </c>
      <c r="L115" s="21">
        <v>2</v>
      </c>
      <c r="M115" s="21">
        <v>0</v>
      </c>
      <c r="N115" s="21">
        <v>0</v>
      </c>
      <c r="O115" s="21">
        <v>1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</row>
    <row r="116" spans="1:20" s="3" customFormat="1" x14ac:dyDescent="0.25">
      <c r="A116" s="28">
        <f t="shared" si="82"/>
        <v>7</v>
      </c>
      <c r="B116" s="20" t="s">
        <v>268</v>
      </c>
      <c r="C116" s="21">
        <f t="shared" si="80"/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2">
        <f t="shared" si="81"/>
        <v>2</v>
      </c>
      <c r="K116" s="21">
        <v>0</v>
      </c>
      <c r="L116" s="21">
        <v>1</v>
      </c>
      <c r="M116" s="21">
        <v>1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</row>
    <row r="117" spans="1:20" s="3" customFormat="1" x14ac:dyDescent="0.25">
      <c r="A117" s="28">
        <f t="shared" si="82"/>
        <v>8</v>
      </c>
      <c r="B117" s="20" t="s">
        <v>269</v>
      </c>
      <c r="C117" s="21">
        <f t="shared" si="80"/>
        <v>194</v>
      </c>
      <c r="D117" s="21">
        <v>21</v>
      </c>
      <c r="E117" s="21">
        <v>0</v>
      </c>
      <c r="F117" s="21">
        <v>173</v>
      </c>
      <c r="G117" s="21">
        <v>8</v>
      </c>
      <c r="H117" s="21">
        <v>5</v>
      </c>
      <c r="I117" s="21">
        <v>1</v>
      </c>
      <c r="J117" s="22">
        <f t="shared" si="81"/>
        <v>22</v>
      </c>
      <c r="K117" s="21">
        <v>0</v>
      </c>
      <c r="L117" s="21">
        <v>9</v>
      </c>
      <c r="M117" s="21">
        <v>4</v>
      </c>
      <c r="N117" s="21">
        <v>0</v>
      </c>
      <c r="O117" s="21">
        <v>9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</row>
    <row r="118" spans="1:20" s="3" customFormat="1" x14ac:dyDescent="0.25">
      <c r="A118" s="28">
        <f t="shared" si="82"/>
        <v>9</v>
      </c>
      <c r="B118" s="20" t="s">
        <v>270</v>
      </c>
      <c r="C118" s="21">
        <f>D118+E118+F118</f>
        <v>1</v>
      </c>
      <c r="D118" s="21">
        <v>0</v>
      </c>
      <c r="E118" s="21">
        <v>1</v>
      </c>
      <c r="F118" s="21">
        <v>0</v>
      </c>
      <c r="G118" s="21">
        <v>0</v>
      </c>
      <c r="H118" s="21">
        <v>1</v>
      </c>
      <c r="I118" s="21">
        <v>0</v>
      </c>
      <c r="J118" s="22">
        <f t="shared" si="81"/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</row>
    <row r="119" spans="1:20" s="3" customFormat="1" x14ac:dyDescent="0.25">
      <c r="A119" s="28">
        <f t="shared" si="82"/>
        <v>10</v>
      </c>
      <c r="B119" s="20" t="s">
        <v>271</v>
      </c>
      <c r="C119" s="21">
        <f t="shared" ref="C119:C125" si="83">D119+E119+F119</f>
        <v>126</v>
      </c>
      <c r="D119" s="21">
        <v>1</v>
      </c>
      <c r="E119" s="21">
        <v>0</v>
      </c>
      <c r="F119" s="21">
        <v>125</v>
      </c>
      <c r="G119" s="21">
        <v>27</v>
      </c>
      <c r="H119" s="21">
        <v>126</v>
      </c>
      <c r="I119" s="21">
        <v>0</v>
      </c>
      <c r="J119" s="22">
        <f t="shared" si="81"/>
        <v>2</v>
      </c>
      <c r="K119" s="21">
        <v>0</v>
      </c>
      <c r="L119" s="21">
        <v>2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</row>
    <row r="120" spans="1:20" s="3" customFormat="1" x14ac:dyDescent="0.25">
      <c r="A120" s="28">
        <f t="shared" si="82"/>
        <v>11</v>
      </c>
      <c r="B120" s="20" t="s">
        <v>272</v>
      </c>
      <c r="C120" s="21">
        <f t="shared" si="83"/>
        <v>162</v>
      </c>
      <c r="D120" s="21">
        <v>0</v>
      </c>
      <c r="E120" s="21">
        <v>0</v>
      </c>
      <c r="F120" s="21">
        <v>162</v>
      </c>
      <c r="G120" s="21">
        <v>16</v>
      </c>
      <c r="H120" s="21">
        <v>162</v>
      </c>
      <c r="I120" s="21">
        <v>0</v>
      </c>
      <c r="J120" s="22">
        <f t="shared" si="81"/>
        <v>1</v>
      </c>
      <c r="K120" s="21">
        <v>0</v>
      </c>
      <c r="L120" s="21">
        <v>0</v>
      </c>
      <c r="M120" s="21">
        <v>1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</row>
    <row r="121" spans="1:20" s="3" customFormat="1" x14ac:dyDescent="0.25">
      <c r="A121" s="28">
        <f t="shared" si="82"/>
        <v>12</v>
      </c>
      <c r="B121" s="20" t="s">
        <v>273</v>
      </c>
      <c r="C121" s="21">
        <f t="shared" si="83"/>
        <v>85</v>
      </c>
      <c r="D121" s="21">
        <v>2</v>
      </c>
      <c r="E121" s="21">
        <v>0</v>
      </c>
      <c r="F121" s="21">
        <v>83</v>
      </c>
      <c r="G121" s="21">
        <v>52</v>
      </c>
      <c r="H121" s="21">
        <v>65</v>
      </c>
      <c r="I121" s="21">
        <v>0</v>
      </c>
      <c r="J121" s="22">
        <f t="shared" si="81"/>
        <v>2</v>
      </c>
      <c r="K121" s="21">
        <v>0</v>
      </c>
      <c r="L121" s="21">
        <v>0</v>
      </c>
      <c r="M121" s="21">
        <v>2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</row>
    <row r="122" spans="1:20" s="3" customFormat="1" x14ac:dyDescent="0.25">
      <c r="A122" s="28">
        <f t="shared" si="82"/>
        <v>13</v>
      </c>
      <c r="B122" s="20" t="s">
        <v>274</v>
      </c>
      <c r="C122" s="21">
        <f t="shared" si="83"/>
        <v>1</v>
      </c>
      <c r="D122" s="21">
        <v>0</v>
      </c>
      <c r="E122" s="21">
        <v>0</v>
      </c>
      <c r="F122" s="21">
        <v>1</v>
      </c>
      <c r="G122" s="21">
        <v>1</v>
      </c>
      <c r="H122" s="21">
        <v>0</v>
      </c>
      <c r="I122" s="21">
        <v>0</v>
      </c>
      <c r="J122" s="22">
        <f t="shared" si="81"/>
        <v>1</v>
      </c>
      <c r="K122" s="21">
        <v>0</v>
      </c>
      <c r="L122" s="21">
        <v>1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</row>
    <row r="123" spans="1:20" s="3" customFormat="1" x14ac:dyDescent="0.25">
      <c r="A123" s="28">
        <f t="shared" si="82"/>
        <v>14</v>
      </c>
      <c r="B123" s="20" t="s">
        <v>275</v>
      </c>
      <c r="C123" s="21">
        <f t="shared" si="83"/>
        <v>2</v>
      </c>
      <c r="D123" s="21">
        <v>0</v>
      </c>
      <c r="E123" s="21">
        <v>0</v>
      </c>
      <c r="F123" s="21">
        <v>2</v>
      </c>
      <c r="G123" s="21">
        <v>0</v>
      </c>
      <c r="H123" s="21">
        <v>2</v>
      </c>
      <c r="I123" s="21">
        <v>0</v>
      </c>
      <c r="J123" s="22">
        <f t="shared" si="81"/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</row>
    <row r="124" spans="1:20" s="3" customFormat="1" x14ac:dyDescent="0.25">
      <c r="A124" s="28">
        <f t="shared" si="82"/>
        <v>15</v>
      </c>
      <c r="B124" s="20" t="s">
        <v>276</v>
      </c>
      <c r="C124" s="21">
        <f t="shared" si="83"/>
        <v>82</v>
      </c>
      <c r="D124" s="21">
        <v>50</v>
      </c>
      <c r="E124" s="21">
        <v>0</v>
      </c>
      <c r="F124" s="21">
        <v>32</v>
      </c>
      <c r="G124" s="21">
        <v>72</v>
      </c>
      <c r="H124" s="21">
        <v>42</v>
      </c>
      <c r="I124" s="21">
        <v>0</v>
      </c>
      <c r="J124" s="22">
        <f t="shared" si="81"/>
        <v>16</v>
      </c>
      <c r="K124" s="21">
        <v>0</v>
      </c>
      <c r="L124" s="21">
        <v>9</v>
      </c>
      <c r="M124" s="21">
        <v>2</v>
      </c>
      <c r="N124" s="21">
        <v>1</v>
      </c>
      <c r="O124" s="21">
        <v>3</v>
      </c>
      <c r="P124" s="21">
        <v>1</v>
      </c>
      <c r="Q124" s="21">
        <v>0</v>
      </c>
      <c r="R124" s="21">
        <v>0</v>
      </c>
      <c r="S124" s="21">
        <v>0</v>
      </c>
      <c r="T124" s="21">
        <v>0</v>
      </c>
    </row>
    <row r="125" spans="1:20" s="3" customFormat="1" x14ac:dyDescent="0.25">
      <c r="A125" s="28">
        <f t="shared" si="82"/>
        <v>16</v>
      </c>
      <c r="B125" s="20" t="s">
        <v>277</v>
      </c>
      <c r="C125" s="21">
        <f t="shared" si="83"/>
        <v>153</v>
      </c>
      <c r="D125" s="21">
        <v>20</v>
      </c>
      <c r="E125" s="21">
        <v>0</v>
      </c>
      <c r="F125" s="21">
        <v>133</v>
      </c>
      <c r="G125" s="21">
        <v>26</v>
      </c>
      <c r="H125" s="21">
        <v>142</v>
      </c>
      <c r="I125" s="21">
        <v>0</v>
      </c>
      <c r="J125" s="22">
        <f t="shared" si="81"/>
        <v>13</v>
      </c>
      <c r="K125" s="21">
        <v>0</v>
      </c>
      <c r="L125" s="21">
        <v>3</v>
      </c>
      <c r="M125" s="21">
        <v>9</v>
      </c>
      <c r="N125" s="21">
        <v>0</v>
      </c>
      <c r="O125" s="21">
        <v>1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</row>
    <row r="126" spans="1:20" s="3" customFormat="1" x14ac:dyDescent="0.25">
      <c r="A126" s="28">
        <f t="shared" si="82"/>
        <v>17</v>
      </c>
      <c r="B126" s="20" t="s">
        <v>278</v>
      </c>
      <c r="C126" s="21">
        <f t="shared" si="80"/>
        <v>49</v>
      </c>
      <c r="D126" s="21">
        <v>1</v>
      </c>
      <c r="E126" s="21">
        <v>0</v>
      </c>
      <c r="F126" s="21">
        <v>48</v>
      </c>
      <c r="G126" s="21">
        <v>12</v>
      </c>
      <c r="H126" s="21">
        <v>1</v>
      </c>
      <c r="I126" s="21">
        <v>0</v>
      </c>
      <c r="J126" s="22">
        <f t="shared" si="81"/>
        <v>1</v>
      </c>
      <c r="K126" s="21">
        <v>0</v>
      </c>
      <c r="L126" s="21">
        <v>0</v>
      </c>
      <c r="M126" s="21">
        <v>1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</row>
    <row r="127" spans="1:20" s="3" customFormat="1" x14ac:dyDescent="0.25">
      <c r="A127" s="23" t="s">
        <v>239</v>
      </c>
      <c r="B127" s="23"/>
      <c r="C127" s="21">
        <f>D127+E127+F127</f>
        <v>14828</v>
      </c>
      <c r="D127" s="21">
        <f t="shared" ref="D127:T127" si="84">SUM(D110:D126)</f>
        <v>8918</v>
      </c>
      <c r="E127" s="21">
        <f t="shared" si="84"/>
        <v>1012</v>
      </c>
      <c r="F127" s="21">
        <f t="shared" si="84"/>
        <v>4898</v>
      </c>
      <c r="G127" s="21">
        <f t="shared" si="84"/>
        <v>1266</v>
      </c>
      <c r="H127" s="21">
        <f t="shared" si="84"/>
        <v>9036</v>
      </c>
      <c r="I127" s="21">
        <f t="shared" si="84"/>
        <v>418</v>
      </c>
      <c r="J127" s="22">
        <f>K127+M127+N127+O127+P127+L127</f>
        <v>2389</v>
      </c>
      <c r="K127" s="21">
        <f t="shared" si="84"/>
        <v>25</v>
      </c>
      <c r="L127" s="21">
        <f t="shared" si="84"/>
        <v>729</v>
      </c>
      <c r="M127" s="21">
        <f t="shared" si="84"/>
        <v>825</v>
      </c>
      <c r="N127" s="21">
        <f t="shared" si="84"/>
        <v>35</v>
      </c>
      <c r="O127" s="21">
        <f t="shared" si="84"/>
        <v>725</v>
      </c>
      <c r="P127" s="21">
        <f t="shared" si="84"/>
        <v>50</v>
      </c>
      <c r="Q127" s="21">
        <f t="shared" si="84"/>
        <v>115</v>
      </c>
      <c r="R127" s="21">
        <f t="shared" si="84"/>
        <v>628</v>
      </c>
      <c r="S127" s="21">
        <f t="shared" si="84"/>
        <v>953</v>
      </c>
      <c r="T127" s="21">
        <f t="shared" si="84"/>
        <v>30</v>
      </c>
    </row>
    <row r="128" spans="1:20" s="4" customFormat="1" x14ac:dyDescent="0.25">
      <c r="A128" s="34"/>
      <c r="B128" s="41" t="s">
        <v>234</v>
      </c>
      <c r="C128" s="41"/>
      <c r="D128" s="41"/>
      <c r="E128" s="41"/>
      <c r="F128" s="41"/>
      <c r="G128" s="41"/>
      <c r="H128" s="41"/>
      <c r="I128" s="41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</row>
    <row r="129" spans="1:22" s="4" customFormat="1" x14ac:dyDescent="0.25">
      <c r="A129" s="27">
        <v>1</v>
      </c>
      <c r="B129" s="25" t="s">
        <v>77</v>
      </c>
      <c r="C129" s="21">
        <f t="shared" ref="C129:C135" si="85">D129+E129+F129</f>
        <v>9101</v>
      </c>
      <c r="D129" s="21">
        <v>5202</v>
      </c>
      <c r="E129" s="21">
        <v>2383</v>
      </c>
      <c r="F129" s="21">
        <v>1516</v>
      </c>
      <c r="G129" s="21">
        <v>439</v>
      </c>
      <c r="H129" s="21">
        <v>3176</v>
      </c>
      <c r="I129" s="21">
        <v>557</v>
      </c>
      <c r="J129" s="22">
        <f>K129+L129+M129+N129+O129+P129</f>
        <v>914</v>
      </c>
      <c r="K129" s="21">
        <v>9</v>
      </c>
      <c r="L129" s="21">
        <v>145</v>
      </c>
      <c r="M129" s="21">
        <v>412</v>
      </c>
      <c r="N129" s="21">
        <v>0</v>
      </c>
      <c r="O129" s="21">
        <v>345</v>
      </c>
      <c r="P129" s="21">
        <v>3</v>
      </c>
      <c r="Q129" s="21">
        <v>171</v>
      </c>
      <c r="R129" s="21">
        <v>308</v>
      </c>
      <c r="S129" s="21">
        <v>304</v>
      </c>
      <c r="T129" s="21">
        <v>62</v>
      </c>
    </row>
    <row r="130" spans="1:22" s="4" customFormat="1" x14ac:dyDescent="0.25">
      <c r="A130" s="27">
        <v>2</v>
      </c>
      <c r="B130" s="25" t="s">
        <v>196</v>
      </c>
      <c r="C130" s="21">
        <f t="shared" si="85"/>
        <v>111</v>
      </c>
      <c r="D130" s="21">
        <v>2</v>
      </c>
      <c r="E130" s="21"/>
      <c r="F130" s="21">
        <v>109</v>
      </c>
      <c r="G130" s="21">
        <v>14</v>
      </c>
      <c r="H130" s="21">
        <v>8</v>
      </c>
      <c r="I130" s="21">
        <v>4</v>
      </c>
      <c r="J130" s="22">
        <f t="shared" ref="J130:J135" si="86">K130+L130+M130+N130+O130+P130</f>
        <v>0</v>
      </c>
      <c r="K130" s="21"/>
      <c r="L130" s="21"/>
      <c r="M130" s="21"/>
      <c r="N130" s="21"/>
      <c r="O130" s="21"/>
      <c r="P130" s="21"/>
      <c r="Q130" s="21"/>
      <c r="R130" s="21"/>
      <c r="S130" s="21"/>
      <c r="T130" s="21"/>
    </row>
    <row r="131" spans="1:22" s="4" customFormat="1" x14ac:dyDescent="0.3">
      <c r="A131" s="27">
        <v>3</v>
      </c>
      <c r="B131" s="26" t="s">
        <v>197</v>
      </c>
      <c r="C131" s="21">
        <f t="shared" si="85"/>
        <v>6</v>
      </c>
      <c r="D131" s="21">
        <v>5</v>
      </c>
      <c r="E131" s="21"/>
      <c r="F131" s="21">
        <v>1</v>
      </c>
      <c r="G131" s="21"/>
      <c r="H131" s="21"/>
      <c r="I131" s="21"/>
      <c r="J131" s="22">
        <f t="shared" si="86"/>
        <v>0</v>
      </c>
      <c r="K131" s="21"/>
      <c r="L131" s="21"/>
      <c r="M131" s="21"/>
      <c r="N131" s="21"/>
      <c r="O131" s="21"/>
      <c r="P131" s="21"/>
      <c r="Q131" s="21"/>
      <c r="R131" s="21">
        <v>1</v>
      </c>
      <c r="S131" s="21"/>
      <c r="T131" s="21">
        <v>1</v>
      </c>
    </row>
    <row r="132" spans="1:22" s="4" customFormat="1" x14ac:dyDescent="0.3">
      <c r="A132" s="27">
        <v>4</v>
      </c>
      <c r="B132" s="26" t="s">
        <v>198</v>
      </c>
      <c r="C132" s="21">
        <f t="shared" si="85"/>
        <v>2067</v>
      </c>
      <c r="D132" s="21">
        <v>100</v>
      </c>
      <c r="E132" s="21">
        <v>1</v>
      </c>
      <c r="F132" s="21">
        <v>1966</v>
      </c>
      <c r="G132" s="21">
        <v>315</v>
      </c>
      <c r="H132" s="21">
        <v>1002</v>
      </c>
      <c r="I132" s="21">
        <v>119</v>
      </c>
      <c r="J132" s="22">
        <f t="shared" si="86"/>
        <v>40</v>
      </c>
      <c r="K132" s="21">
        <v>2</v>
      </c>
      <c r="L132" s="21">
        <v>13</v>
      </c>
      <c r="M132" s="21">
        <v>13</v>
      </c>
      <c r="N132" s="21"/>
      <c r="O132" s="21">
        <v>12</v>
      </c>
      <c r="P132" s="21"/>
      <c r="Q132" s="21"/>
      <c r="R132" s="21"/>
      <c r="S132" s="21"/>
      <c r="T132" s="21"/>
    </row>
    <row r="133" spans="1:22" s="4" customFormat="1" x14ac:dyDescent="0.3">
      <c r="A133" s="27">
        <v>5</v>
      </c>
      <c r="B133" s="26" t="s">
        <v>257</v>
      </c>
      <c r="C133" s="21">
        <f t="shared" si="85"/>
        <v>112</v>
      </c>
      <c r="D133" s="21">
        <v>1</v>
      </c>
      <c r="E133" s="21"/>
      <c r="F133" s="21">
        <v>111</v>
      </c>
      <c r="G133" s="21">
        <v>85</v>
      </c>
      <c r="H133" s="21">
        <v>24</v>
      </c>
      <c r="I133" s="21">
        <v>8</v>
      </c>
      <c r="J133" s="22">
        <f t="shared" si="86"/>
        <v>4</v>
      </c>
      <c r="K133" s="21"/>
      <c r="L133" s="21">
        <v>2</v>
      </c>
      <c r="M133" s="21">
        <v>1</v>
      </c>
      <c r="N133" s="21"/>
      <c r="O133" s="21">
        <v>1</v>
      </c>
      <c r="P133" s="21"/>
      <c r="Q133" s="21"/>
      <c r="R133" s="21"/>
      <c r="S133" s="21"/>
      <c r="T133" s="21"/>
    </row>
    <row r="134" spans="1:22" s="4" customFormat="1" x14ac:dyDescent="0.25">
      <c r="A134" s="27">
        <v>6</v>
      </c>
      <c r="B134" s="25" t="s">
        <v>78</v>
      </c>
      <c r="C134" s="21">
        <f t="shared" si="85"/>
        <v>451</v>
      </c>
      <c r="D134" s="21">
        <v>275</v>
      </c>
      <c r="E134" s="21"/>
      <c r="F134" s="21">
        <v>176</v>
      </c>
      <c r="G134" s="21">
        <v>46</v>
      </c>
      <c r="H134" s="21">
        <v>142</v>
      </c>
      <c r="I134" s="21">
        <v>59</v>
      </c>
      <c r="J134" s="22">
        <f t="shared" si="86"/>
        <v>85</v>
      </c>
      <c r="K134" s="21"/>
      <c r="L134" s="21">
        <v>14</v>
      </c>
      <c r="M134" s="21">
        <v>39</v>
      </c>
      <c r="N134" s="21"/>
      <c r="O134" s="21">
        <v>32</v>
      </c>
      <c r="P134" s="21"/>
      <c r="Q134" s="21">
        <v>11</v>
      </c>
      <c r="R134" s="21">
        <v>53</v>
      </c>
      <c r="S134" s="21">
        <v>52</v>
      </c>
      <c r="T134" s="21">
        <v>1</v>
      </c>
    </row>
    <row r="135" spans="1:22" s="4" customFormat="1" x14ac:dyDescent="0.25">
      <c r="A135" s="27">
        <v>7</v>
      </c>
      <c r="B135" s="25" t="s">
        <v>199</v>
      </c>
      <c r="C135" s="21">
        <f t="shared" si="85"/>
        <v>153</v>
      </c>
      <c r="D135" s="21">
        <v>3</v>
      </c>
      <c r="E135" s="21">
        <v>146</v>
      </c>
      <c r="F135" s="21">
        <v>4</v>
      </c>
      <c r="G135" s="21"/>
      <c r="H135" s="21">
        <v>3</v>
      </c>
      <c r="I135" s="21">
        <v>1</v>
      </c>
      <c r="J135" s="22">
        <f t="shared" si="86"/>
        <v>0</v>
      </c>
      <c r="K135" s="21"/>
      <c r="L135" s="21"/>
      <c r="M135" s="21"/>
      <c r="N135" s="21"/>
      <c r="O135" s="21"/>
      <c r="P135" s="21"/>
      <c r="Q135" s="21"/>
      <c r="R135" s="21"/>
      <c r="S135" s="21"/>
      <c r="T135" s="21"/>
    </row>
    <row r="136" spans="1:22" s="4" customFormat="1" x14ac:dyDescent="0.25">
      <c r="A136" s="23" t="s">
        <v>14</v>
      </c>
      <c r="B136" s="23"/>
      <c r="C136" s="21">
        <f>D136+E136+F136</f>
        <v>12001</v>
      </c>
      <c r="D136" s="21">
        <f t="shared" ref="D136:T136" si="87">SUM(D129:D135)</f>
        <v>5588</v>
      </c>
      <c r="E136" s="21">
        <f t="shared" si="87"/>
        <v>2530</v>
      </c>
      <c r="F136" s="21">
        <f t="shared" si="87"/>
        <v>3883</v>
      </c>
      <c r="G136" s="21">
        <f t="shared" si="87"/>
        <v>899</v>
      </c>
      <c r="H136" s="21">
        <f t="shared" si="87"/>
        <v>4355</v>
      </c>
      <c r="I136" s="21">
        <f t="shared" si="87"/>
        <v>748</v>
      </c>
      <c r="J136" s="22">
        <f>K136+M136+N136+O136+P136+L136</f>
        <v>1043</v>
      </c>
      <c r="K136" s="21">
        <f t="shared" si="87"/>
        <v>11</v>
      </c>
      <c r="L136" s="21">
        <f t="shared" si="87"/>
        <v>174</v>
      </c>
      <c r="M136" s="21">
        <f t="shared" si="87"/>
        <v>465</v>
      </c>
      <c r="N136" s="21">
        <f t="shared" si="87"/>
        <v>0</v>
      </c>
      <c r="O136" s="21">
        <f t="shared" si="87"/>
        <v>390</v>
      </c>
      <c r="P136" s="21">
        <f t="shared" si="87"/>
        <v>3</v>
      </c>
      <c r="Q136" s="21">
        <f t="shared" si="87"/>
        <v>182</v>
      </c>
      <c r="R136" s="21">
        <f t="shared" si="87"/>
        <v>362</v>
      </c>
      <c r="S136" s="21">
        <f t="shared" si="87"/>
        <v>356</v>
      </c>
      <c r="T136" s="21">
        <f t="shared" si="87"/>
        <v>64</v>
      </c>
      <c r="U136" s="3"/>
      <c r="V136" s="3"/>
    </row>
    <row r="137" spans="1:22" s="4" customFormat="1" x14ac:dyDescent="0.25">
      <c r="A137" s="34"/>
      <c r="B137" s="36" t="s">
        <v>228</v>
      </c>
      <c r="C137" s="41"/>
      <c r="D137" s="41"/>
      <c r="E137" s="41"/>
      <c r="F137" s="41"/>
      <c r="G137" s="41"/>
      <c r="H137" s="41"/>
      <c r="I137" s="41"/>
      <c r="J137" s="48"/>
      <c r="K137" s="48"/>
      <c r="L137" s="48"/>
      <c r="M137" s="48"/>
      <c r="N137" s="48"/>
      <c r="O137" s="48"/>
      <c r="P137" s="48"/>
      <c r="Q137" s="48"/>
      <c r="R137" s="36"/>
      <c r="S137" s="28"/>
      <c r="T137" s="28"/>
    </row>
    <row r="138" spans="1:22" s="4" customFormat="1" x14ac:dyDescent="0.25">
      <c r="A138" s="27">
        <v>1</v>
      </c>
      <c r="B138" s="25" t="s">
        <v>52</v>
      </c>
      <c r="C138" s="19">
        <f t="shared" ref="C138:C143" si="88">D138+E138+F138</f>
        <v>4747</v>
      </c>
      <c r="D138" s="21">
        <f>4052+273+10</f>
        <v>4335</v>
      </c>
      <c r="E138" s="27">
        <v>409</v>
      </c>
      <c r="F138" s="27">
        <v>3</v>
      </c>
      <c r="G138" s="27">
        <v>375</v>
      </c>
      <c r="H138" s="28">
        <v>3815</v>
      </c>
      <c r="I138" s="27">
        <v>33</v>
      </c>
      <c r="J138" s="22">
        <f>K138+L138+M138+N138+O138+P138</f>
        <v>684</v>
      </c>
      <c r="K138" s="27">
        <v>1</v>
      </c>
      <c r="L138" s="27">
        <v>78</v>
      </c>
      <c r="M138" s="27">
        <v>274</v>
      </c>
      <c r="N138" s="27">
        <v>6</v>
      </c>
      <c r="O138" s="27">
        <v>246</v>
      </c>
      <c r="P138" s="27">
        <v>79</v>
      </c>
      <c r="Q138" s="27">
        <v>56</v>
      </c>
      <c r="R138" s="21">
        <v>147</v>
      </c>
      <c r="S138" s="27">
        <v>162</v>
      </c>
      <c r="T138" s="27">
        <v>14</v>
      </c>
    </row>
    <row r="139" spans="1:22" s="4" customFormat="1" x14ac:dyDescent="0.25">
      <c r="A139" s="27">
        <v>2</v>
      </c>
      <c r="B139" s="25" t="s">
        <v>53</v>
      </c>
      <c r="C139" s="21">
        <f t="shared" si="88"/>
        <v>1943</v>
      </c>
      <c r="D139" s="21">
        <v>1898</v>
      </c>
      <c r="E139" s="21">
        <v>43</v>
      </c>
      <c r="F139" s="21">
        <v>2</v>
      </c>
      <c r="G139" s="21">
        <v>63</v>
      </c>
      <c r="H139" s="21">
        <v>1901</v>
      </c>
      <c r="I139" s="21">
        <v>30</v>
      </c>
      <c r="J139" s="22">
        <f t="shared" ref="J139:J143" si="89">K139+L139+M139+N139+O139+P139</f>
        <v>154</v>
      </c>
      <c r="K139" s="21">
        <v>2</v>
      </c>
      <c r="L139" s="21">
        <v>23</v>
      </c>
      <c r="M139" s="21">
        <v>65</v>
      </c>
      <c r="N139" s="21">
        <v>2</v>
      </c>
      <c r="O139" s="21">
        <v>50</v>
      </c>
      <c r="P139" s="21">
        <v>12</v>
      </c>
      <c r="Q139" s="21">
        <v>7</v>
      </c>
      <c r="R139" s="21"/>
      <c r="S139" s="21">
        <v>28</v>
      </c>
      <c r="T139" s="21"/>
    </row>
    <row r="140" spans="1:22" s="4" customFormat="1" x14ac:dyDescent="0.25">
      <c r="A140" s="27">
        <v>3</v>
      </c>
      <c r="B140" s="25" t="s">
        <v>97</v>
      </c>
      <c r="C140" s="21">
        <f t="shared" si="88"/>
        <v>25</v>
      </c>
      <c r="D140" s="21">
        <v>25</v>
      </c>
      <c r="E140" s="21"/>
      <c r="F140" s="21"/>
      <c r="G140" s="21"/>
      <c r="H140" s="21">
        <v>25</v>
      </c>
      <c r="I140" s="21"/>
      <c r="J140" s="22">
        <f t="shared" si="89"/>
        <v>3</v>
      </c>
      <c r="K140" s="21"/>
      <c r="L140" s="21">
        <v>1</v>
      </c>
      <c r="M140" s="21">
        <v>2</v>
      </c>
      <c r="N140" s="21"/>
      <c r="O140" s="21"/>
      <c r="P140" s="21"/>
      <c r="Q140" s="21"/>
      <c r="R140" s="21"/>
      <c r="S140" s="21"/>
      <c r="T140" s="21"/>
    </row>
    <row r="141" spans="1:22" s="4" customFormat="1" x14ac:dyDescent="0.25">
      <c r="A141" s="27">
        <v>4</v>
      </c>
      <c r="B141" s="25" t="s">
        <v>98</v>
      </c>
      <c r="C141" s="21">
        <f t="shared" si="88"/>
        <v>8</v>
      </c>
      <c r="D141" s="21"/>
      <c r="E141" s="21">
        <v>8</v>
      </c>
      <c r="F141" s="21"/>
      <c r="G141" s="21"/>
      <c r="H141" s="21">
        <v>4</v>
      </c>
      <c r="I141" s="21"/>
      <c r="J141" s="22">
        <f t="shared" si="89"/>
        <v>3</v>
      </c>
      <c r="K141" s="21"/>
      <c r="L141" s="21">
        <v>3</v>
      </c>
      <c r="M141" s="21"/>
      <c r="N141" s="21"/>
      <c r="O141" s="21"/>
      <c r="P141" s="21"/>
      <c r="Q141" s="21"/>
      <c r="R141" s="21"/>
      <c r="S141" s="21"/>
      <c r="T141" s="21"/>
    </row>
    <row r="142" spans="1:22" s="4" customFormat="1" x14ac:dyDescent="0.25">
      <c r="A142" s="27">
        <v>5</v>
      </c>
      <c r="B142" s="25" t="s">
        <v>99</v>
      </c>
      <c r="C142" s="21">
        <f t="shared" si="88"/>
        <v>6</v>
      </c>
      <c r="D142" s="21">
        <v>5</v>
      </c>
      <c r="E142" s="21">
        <v>1</v>
      </c>
      <c r="F142" s="21"/>
      <c r="G142" s="21">
        <v>1</v>
      </c>
      <c r="H142" s="21">
        <v>6</v>
      </c>
      <c r="I142" s="21"/>
      <c r="J142" s="22">
        <f t="shared" si="89"/>
        <v>7</v>
      </c>
      <c r="K142" s="21"/>
      <c r="L142" s="21">
        <v>4</v>
      </c>
      <c r="M142" s="21">
        <v>3</v>
      </c>
      <c r="N142" s="21"/>
      <c r="O142" s="21"/>
      <c r="P142" s="21"/>
      <c r="Q142" s="21">
        <v>1</v>
      </c>
      <c r="R142" s="21"/>
      <c r="S142" s="21"/>
      <c r="T142" s="21"/>
    </row>
    <row r="143" spans="1:22" s="4" customFormat="1" x14ac:dyDescent="0.25">
      <c r="A143" s="27">
        <v>6</v>
      </c>
      <c r="B143" s="25" t="s">
        <v>258</v>
      </c>
      <c r="C143" s="21">
        <f t="shared" si="88"/>
        <v>212</v>
      </c>
      <c r="D143" s="21">
        <v>46</v>
      </c>
      <c r="E143" s="21">
        <v>1</v>
      </c>
      <c r="F143" s="21">
        <f>92+73</f>
        <v>165</v>
      </c>
      <c r="G143" s="21">
        <v>61</v>
      </c>
      <c r="H143" s="21">
        <v>25</v>
      </c>
      <c r="I143" s="21">
        <v>0</v>
      </c>
      <c r="J143" s="22">
        <f t="shared" si="89"/>
        <v>8</v>
      </c>
      <c r="K143" s="21">
        <v>1</v>
      </c>
      <c r="L143" s="21">
        <v>4</v>
      </c>
      <c r="M143" s="21">
        <v>1</v>
      </c>
      <c r="N143" s="21"/>
      <c r="O143" s="21">
        <v>2</v>
      </c>
      <c r="P143" s="21"/>
      <c r="Q143" s="21">
        <v>1</v>
      </c>
      <c r="R143" s="21">
        <v>27</v>
      </c>
      <c r="S143" s="21"/>
      <c r="T143" s="21"/>
    </row>
    <row r="144" spans="1:22" s="3" customFormat="1" x14ac:dyDescent="0.25">
      <c r="A144" s="23" t="s">
        <v>14</v>
      </c>
      <c r="B144" s="23"/>
      <c r="C144" s="21">
        <f>SUM(C138:C143)</f>
        <v>6941</v>
      </c>
      <c r="D144" s="21">
        <f t="shared" ref="D144:T144" si="90">SUM(D138:D143)</f>
        <v>6309</v>
      </c>
      <c r="E144" s="21">
        <f t="shared" si="90"/>
        <v>462</v>
      </c>
      <c r="F144" s="21">
        <f t="shared" si="90"/>
        <v>170</v>
      </c>
      <c r="G144" s="21">
        <f t="shared" si="90"/>
        <v>500</v>
      </c>
      <c r="H144" s="21">
        <f t="shared" si="90"/>
        <v>5776</v>
      </c>
      <c r="I144" s="21">
        <f t="shared" si="90"/>
        <v>63</v>
      </c>
      <c r="J144" s="22">
        <f>K144+M144+N144+O144+P144+L144</f>
        <v>859</v>
      </c>
      <c r="K144" s="21">
        <f t="shared" si="90"/>
        <v>4</v>
      </c>
      <c r="L144" s="21">
        <f t="shared" si="90"/>
        <v>113</v>
      </c>
      <c r="M144" s="21">
        <f t="shared" si="90"/>
        <v>345</v>
      </c>
      <c r="N144" s="21">
        <f t="shared" si="90"/>
        <v>8</v>
      </c>
      <c r="O144" s="21">
        <f t="shared" si="90"/>
        <v>298</v>
      </c>
      <c r="P144" s="21">
        <f t="shared" si="90"/>
        <v>91</v>
      </c>
      <c r="Q144" s="21">
        <f t="shared" si="90"/>
        <v>65</v>
      </c>
      <c r="R144" s="21">
        <f t="shared" si="90"/>
        <v>174</v>
      </c>
      <c r="S144" s="21">
        <f t="shared" si="90"/>
        <v>190</v>
      </c>
      <c r="T144" s="21">
        <f t="shared" si="90"/>
        <v>14</v>
      </c>
    </row>
    <row r="145" spans="1:20" s="3" customFormat="1" x14ac:dyDescent="0.25">
      <c r="A145" s="28"/>
      <c r="B145" s="36" t="s">
        <v>221</v>
      </c>
      <c r="C145" s="41"/>
      <c r="D145" s="41"/>
      <c r="E145" s="41"/>
      <c r="F145" s="41"/>
      <c r="G145" s="41"/>
      <c r="H145" s="41"/>
      <c r="I145" s="4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</row>
    <row r="146" spans="1:20" s="3" customFormat="1" x14ac:dyDescent="0.3">
      <c r="A146" s="28">
        <v>1</v>
      </c>
      <c r="B146" s="20" t="s">
        <v>132</v>
      </c>
      <c r="C146" s="21">
        <f>D146+E146+F146</f>
        <v>223</v>
      </c>
      <c r="D146" s="29">
        <v>64</v>
      </c>
      <c r="E146" s="29">
        <v>1</v>
      </c>
      <c r="F146" s="29">
        <v>158</v>
      </c>
      <c r="G146" s="29">
        <v>18</v>
      </c>
      <c r="H146" s="29">
        <v>93</v>
      </c>
      <c r="I146" s="29">
        <v>4</v>
      </c>
      <c r="J146" s="29">
        <v>7</v>
      </c>
      <c r="K146" s="29"/>
      <c r="L146" s="29">
        <v>3</v>
      </c>
      <c r="M146" s="29">
        <v>1</v>
      </c>
      <c r="N146" s="29"/>
      <c r="O146" s="29">
        <v>1</v>
      </c>
      <c r="P146" s="29">
        <v>2</v>
      </c>
      <c r="Q146" s="29"/>
      <c r="R146" s="30"/>
      <c r="S146" s="29"/>
      <c r="T146" s="29"/>
    </row>
    <row r="147" spans="1:20" s="3" customFormat="1" x14ac:dyDescent="0.3">
      <c r="A147" s="28">
        <v>2</v>
      </c>
      <c r="B147" s="20" t="s">
        <v>133</v>
      </c>
      <c r="C147" s="21">
        <f t="shared" ref="C147:C157" si="91">D147+E147+F147</f>
        <v>8012</v>
      </c>
      <c r="D147" s="29">
        <v>6291</v>
      </c>
      <c r="E147" s="29">
        <v>884</v>
      </c>
      <c r="F147" s="29">
        <v>837</v>
      </c>
      <c r="G147" s="29">
        <v>1411</v>
      </c>
      <c r="H147" s="29">
        <v>2247</v>
      </c>
      <c r="I147" s="29">
        <v>113</v>
      </c>
      <c r="J147" s="29">
        <v>1021</v>
      </c>
      <c r="K147" s="29">
        <v>10</v>
      </c>
      <c r="L147" s="29">
        <v>366</v>
      </c>
      <c r="M147" s="29">
        <v>302</v>
      </c>
      <c r="N147" s="29"/>
      <c r="O147" s="29">
        <v>236</v>
      </c>
      <c r="P147" s="29">
        <v>107</v>
      </c>
      <c r="Q147" s="29">
        <v>63</v>
      </c>
      <c r="R147" s="30">
        <v>278</v>
      </c>
      <c r="S147" s="29">
        <v>306</v>
      </c>
      <c r="T147" s="29">
        <v>22</v>
      </c>
    </row>
    <row r="148" spans="1:20" s="3" customFormat="1" x14ac:dyDescent="0.3">
      <c r="A148" s="28">
        <v>3</v>
      </c>
      <c r="B148" s="20" t="s">
        <v>134</v>
      </c>
      <c r="C148" s="21">
        <f t="shared" si="91"/>
        <v>173</v>
      </c>
      <c r="D148" s="29">
        <v>135</v>
      </c>
      <c r="E148" s="29">
        <v>1</v>
      </c>
      <c r="F148" s="29">
        <v>37</v>
      </c>
      <c r="G148" s="29">
        <v>7</v>
      </c>
      <c r="H148" s="29">
        <v>6</v>
      </c>
      <c r="I148" s="29"/>
      <c r="J148" s="29">
        <v>11</v>
      </c>
      <c r="K148" s="29"/>
      <c r="L148" s="29">
        <v>3</v>
      </c>
      <c r="M148" s="29">
        <v>2</v>
      </c>
      <c r="N148" s="29"/>
      <c r="O148" s="29">
        <v>3</v>
      </c>
      <c r="P148" s="29">
        <v>3</v>
      </c>
      <c r="Q148" s="29"/>
      <c r="R148" s="30"/>
      <c r="S148" s="29"/>
      <c r="T148" s="29"/>
    </row>
    <row r="149" spans="1:20" s="3" customFormat="1" x14ac:dyDescent="0.3">
      <c r="A149" s="28">
        <v>4</v>
      </c>
      <c r="B149" s="20" t="s">
        <v>135</v>
      </c>
      <c r="C149" s="21">
        <f t="shared" si="91"/>
        <v>272</v>
      </c>
      <c r="D149" s="29">
        <v>195</v>
      </c>
      <c r="E149" s="29">
        <v>3</v>
      </c>
      <c r="F149" s="29">
        <v>74</v>
      </c>
      <c r="G149" s="29">
        <v>25</v>
      </c>
      <c r="H149" s="29">
        <v>29</v>
      </c>
      <c r="I149" s="29">
        <v>3</v>
      </c>
      <c r="J149" s="29">
        <v>14</v>
      </c>
      <c r="K149" s="29"/>
      <c r="L149" s="29">
        <v>3</v>
      </c>
      <c r="M149" s="29"/>
      <c r="N149" s="29"/>
      <c r="O149" s="29">
        <v>5</v>
      </c>
      <c r="P149" s="29">
        <v>6</v>
      </c>
      <c r="Q149" s="29"/>
      <c r="R149" s="30">
        <v>1</v>
      </c>
      <c r="S149" s="29">
        <v>1</v>
      </c>
      <c r="T149" s="29"/>
    </row>
    <row r="150" spans="1:20" s="3" customFormat="1" x14ac:dyDescent="0.3">
      <c r="A150" s="28">
        <v>5</v>
      </c>
      <c r="B150" s="20" t="s">
        <v>136</v>
      </c>
      <c r="C150" s="21">
        <f t="shared" si="91"/>
        <v>2</v>
      </c>
      <c r="D150" s="29">
        <v>1</v>
      </c>
      <c r="E150" s="29"/>
      <c r="F150" s="29">
        <v>1</v>
      </c>
      <c r="G150" s="29">
        <v>1</v>
      </c>
      <c r="H150" s="29"/>
      <c r="I150" s="29"/>
      <c r="J150" s="29">
        <v>1</v>
      </c>
      <c r="K150" s="29"/>
      <c r="L150" s="29"/>
      <c r="M150" s="29"/>
      <c r="N150" s="29"/>
      <c r="O150" s="29"/>
      <c r="P150" s="29">
        <v>1</v>
      </c>
      <c r="Q150" s="29"/>
      <c r="R150" s="30"/>
      <c r="S150" s="29"/>
      <c r="T150" s="29"/>
    </row>
    <row r="151" spans="1:20" s="3" customFormat="1" x14ac:dyDescent="0.3">
      <c r="A151" s="28">
        <v>6</v>
      </c>
      <c r="B151" s="20" t="s">
        <v>137</v>
      </c>
      <c r="C151" s="21">
        <f t="shared" si="91"/>
        <v>573</v>
      </c>
      <c r="D151" s="29">
        <v>507</v>
      </c>
      <c r="E151" s="29">
        <v>1</v>
      </c>
      <c r="F151" s="29">
        <v>65</v>
      </c>
      <c r="G151" s="29">
        <v>79</v>
      </c>
      <c r="H151" s="29">
        <v>278</v>
      </c>
      <c r="I151" s="29">
        <v>12</v>
      </c>
      <c r="J151" s="29">
        <v>30</v>
      </c>
      <c r="K151" s="29"/>
      <c r="L151" s="29">
        <v>6</v>
      </c>
      <c r="M151" s="29">
        <v>11</v>
      </c>
      <c r="N151" s="29"/>
      <c r="O151" s="29">
        <v>2</v>
      </c>
      <c r="P151" s="29">
        <v>11</v>
      </c>
      <c r="Q151" s="29"/>
      <c r="R151" s="30">
        <v>2</v>
      </c>
      <c r="S151" s="29">
        <v>1</v>
      </c>
      <c r="T151" s="29">
        <v>1</v>
      </c>
    </row>
    <row r="152" spans="1:20" s="3" customFormat="1" x14ac:dyDescent="0.3">
      <c r="A152" s="28">
        <v>7</v>
      </c>
      <c r="B152" s="20" t="s">
        <v>138</v>
      </c>
      <c r="C152" s="21">
        <f t="shared" si="91"/>
        <v>5</v>
      </c>
      <c r="D152" s="29">
        <v>3</v>
      </c>
      <c r="E152" s="29"/>
      <c r="F152" s="29">
        <v>2</v>
      </c>
      <c r="G152" s="29">
        <v>2</v>
      </c>
      <c r="H152" s="29"/>
      <c r="I152" s="29"/>
      <c r="J152" s="29">
        <v>0</v>
      </c>
      <c r="K152" s="29"/>
      <c r="L152" s="29"/>
      <c r="M152" s="29"/>
      <c r="N152" s="29"/>
      <c r="O152" s="29"/>
      <c r="P152" s="29"/>
      <c r="Q152" s="29"/>
      <c r="R152" s="30"/>
      <c r="S152" s="29"/>
      <c r="T152" s="29"/>
    </row>
    <row r="153" spans="1:20" s="3" customFormat="1" x14ac:dyDescent="0.3">
      <c r="A153" s="28">
        <v>8</v>
      </c>
      <c r="B153" s="20" t="s">
        <v>139</v>
      </c>
      <c r="C153" s="21">
        <f t="shared" si="91"/>
        <v>51</v>
      </c>
      <c r="D153" s="29">
        <v>28</v>
      </c>
      <c r="E153" s="29"/>
      <c r="F153" s="29">
        <v>23</v>
      </c>
      <c r="G153" s="29"/>
      <c r="H153" s="29"/>
      <c r="I153" s="29">
        <v>4</v>
      </c>
      <c r="J153" s="29">
        <v>3</v>
      </c>
      <c r="K153" s="29"/>
      <c r="L153" s="29"/>
      <c r="M153" s="29">
        <v>1</v>
      </c>
      <c r="N153" s="29"/>
      <c r="O153" s="29"/>
      <c r="P153" s="29">
        <v>2</v>
      </c>
      <c r="Q153" s="29"/>
      <c r="R153" s="30"/>
      <c r="S153" s="29"/>
      <c r="T153" s="29"/>
    </row>
    <row r="154" spans="1:20" s="3" customFormat="1" x14ac:dyDescent="0.3">
      <c r="A154" s="28">
        <v>9</v>
      </c>
      <c r="B154" s="20" t="s">
        <v>140</v>
      </c>
      <c r="C154" s="21">
        <f t="shared" si="91"/>
        <v>255</v>
      </c>
      <c r="D154" s="29">
        <v>205</v>
      </c>
      <c r="E154" s="29">
        <v>2</v>
      </c>
      <c r="F154" s="29">
        <v>48</v>
      </c>
      <c r="G154" s="29">
        <v>58</v>
      </c>
      <c r="H154" s="29">
        <v>58</v>
      </c>
      <c r="I154" s="29">
        <v>2</v>
      </c>
      <c r="J154" s="29">
        <v>13</v>
      </c>
      <c r="K154" s="29"/>
      <c r="L154" s="29">
        <v>2</v>
      </c>
      <c r="M154" s="29">
        <v>1</v>
      </c>
      <c r="N154" s="29"/>
      <c r="O154" s="29">
        <v>6</v>
      </c>
      <c r="P154" s="29">
        <v>4</v>
      </c>
      <c r="Q154" s="29"/>
      <c r="R154" s="30"/>
      <c r="S154" s="29"/>
      <c r="T154" s="29"/>
    </row>
    <row r="155" spans="1:20" s="3" customFormat="1" x14ac:dyDescent="0.3">
      <c r="A155" s="28">
        <v>10</v>
      </c>
      <c r="B155" s="20" t="s">
        <v>141</v>
      </c>
      <c r="C155" s="21">
        <f t="shared" si="91"/>
        <v>34</v>
      </c>
      <c r="D155" s="29">
        <v>23</v>
      </c>
      <c r="E155" s="29"/>
      <c r="F155" s="29">
        <v>11</v>
      </c>
      <c r="G155" s="29">
        <v>13</v>
      </c>
      <c r="H155" s="29">
        <v>31</v>
      </c>
      <c r="I155" s="29">
        <v>2</v>
      </c>
      <c r="J155" s="29">
        <v>8</v>
      </c>
      <c r="K155" s="29">
        <v>1</v>
      </c>
      <c r="L155" s="29"/>
      <c r="M155" s="29"/>
      <c r="N155" s="29"/>
      <c r="O155" s="29"/>
      <c r="P155" s="29">
        <v>7</v>
      </c>
      <c r="Q155" s="29"/>
      <c r="R155" s="30"/>
      <c r="S155" s="29"/>
      <c r="T155" s="29"/>
    </row>
    <row r="156" spans="1:20" s="3" customFormat="1" x14ac:dyDescent="0.3">
      <c r="A156" s="28">
        <v>11</v>
      </c>
      <c r="B156" s="20" t="s">
        <v>142</v>
      </c>
      <c r="C156" s="21">
        <f t="shared" si="91"/>
        <v>0</v>
      </c>
      <c r="D156" s="29"/>
      <c r="E156" s="29"/>
      <c r="F156" s="29"/>
      <c r="G156" s="29"/>
      <c r="H156" s="29"/>
      <c r="I156" s="29"/>
      <c r="J156" s="29">
        <v>2</v>
      </c>
      <c r="K156" s="29"/>
      <c r="L156" s="29">
        <v>1</v>
      </c>
      <c r="M156" s="29"/>
      <c r="N156" s="29"/>
      <c r="O156" s="29"/>
      <c r="P156" s="29">
        <v>1</v>
      </c>
      <c r="Q156" s="29"/>
      <c r="R156" s="30"/>
      <c r="S156" s="29"/>
      <c r="T156" s="29"/>
    </row>
    <row r="157" spans="1:20" s="3" customFormat="1" x14ac:dyDescent="0.3">
      <c r="A157" s="28">
        <v>12</v>
      </c>
      <c r="B157" s="20" t="s">
        <v>203</v>
      </c>
      <c r="C157" s="21">
        <f t="shared" si="91"/>
        <v>0</v>
      </c>
      <c r="D157" s="29"/>
      <c r="E157" s="29"/>
      <c r="F157" s="29"/>
      <c r="G157" s="29"/>
      <c r="H157" s="29"/>
      <c r="I157" s="29"/>
      <c r="J157" s="29">
        <v>6</v>
      </c>
      <c r="K157" s="29"/>
      <c r="L157" s="29"/>
      <c r="M157" s="29">
        <v>6</v>
      </c>
      <c r="N157" s="29"/>
      <c r="O157" s="29"/>
      <c r="P157" s="29"/>
      <c r="Q157" s="29"/>
      <c r="R157" s="30"/>
      <c r="S157" s="29"/>
      <c r="T157" s="29"/>
    </row>
    <row r="158" spans="1:20" s="3" customFormat="1" x14ac:dyDescent="0.25">
      <c r="A158" s="23" t="s">
        <v>14</v>
      </c>
      <c r="B158" s="23"/>
      <c r="C158" s="21">
        <f>D158+E158+F158</f>
        <v>9600</v>
      </c>
      <c r="D158" s="21">
        <f t="shared" ref="D158:L158" si="92">SUM(D146:D157)</f>
        <v>7452</v>
      </c>
      <c r="E158" s="21">
        <f t="shared" si="92"/>
        <v>892</v>
      </c>
      <c r="F158" s="21">
        <f t="shared" si="92"/>
        <v>1256</v>
      </c>
      <c r="G158" s="21">
        <f t="shared" si="92"/>
        <v>1614</v>
      </c>
      <c r="H158" s="21">
        <f t="shared" si="92"/>
        <v>2742</v>
      </c>
      <c r="I158" s="21">
        <f t="shared" si="92"/>
        <v>140</v>
      </c>
      <c r="J158" s="22">
        <f>K158+M158+N158+O158+P158+L158</f>
        <v>1116</v>
      </c>
      <c r="K158" s="22">
        <f t="shared" si="92"/>
        <v>11</v>
      </c>
      <c r="L158" s="22">
        <f t="shared" si="92"/>
        <v>384</v>
      </c>
      <c r="M158" s="22">
        <f t="shared" ref="M158:T158" si="93">SUM(M146:M157)</f>
        <v>324</v>
      </c>
      <c r="N158" s="22">
        <f t="shared" si="93"/>
        <v>0</v>
      </c>
      <c r="O158" s="22">
        <f t="shared" si="93"/>
        <v>253</v>
      </c>
      <c r="P158" s="22">
        <f t="shared" si="93"/>
        <v>144</v>
      </c>
      <c r="Q158" s="22">
        <f t="shared" si="93"/>
        <v>63</v>
      </c>
      <c r="R158" s="22">
        <f t="shared" si="93"/>
        <v>281</v>
      </c>
      <c r="S158" s="22">
        <f t="shared" si="93"/>
        <v>308</v>
      </c>
      <c r="T158" s="22">
        <f t="shared" si="93"/>
        <v>23</v>
      </c>
    </row>
    <row r="159" spans="1:20" s="3" customFormat="1" x14ac:dyDescent="0.25">
      <c r="A159" s="23" t="s">
        <v>240</v>
      </c>
      <c r="B159" s="23"/>
      <c r="C159" s="21">
        <f>C158+C144+C136</f>
        <v>28542</v>
      </c>
      <c r="D159" s="21">
        <f t="shared" ref="D159:T159" si="94">D158+D144+D136</f>
        <v>19349</v>
      </c>
      <c r="E159" s="21">
        <f t="shared" si="94"/>
        <v>3884</v>
      </c>
      <c r="F159" s="21">
        <f t="shared" si="94"/>
        <v>5309</v>
      </c>
      <c r="G159" s="21">
        <f t="shared" si="94"/>
        <v>3013</v>
      </c>
      <c r="H159" s="21">
        <f t="shared" si="94"/>
        <v>12873</v>
      </c>
      <c r="I159" s="21">
        <f t="shared" si="94"/>
        <v>951</v>
      </c>
      <c r="J159" s="21">
        <f t="shared" si="94"/>
        <v>3018</v>
      </c>
      <c r="K159" s="21">
        <f t="shared" si="94"/>
        <v>26</v>
      </c>
      <c r="L159" s="21">
        <f t="shared" si="94"/>
        <v>671</v>
      </c>
      <c r="M159" s="21">
        <f t="shared" si="94"/>
        <v>1134</v>
      </c>
      <c r="N159" s="21">
        <f t="shared" si="94"/>
        <v>8</v>
      </c>
      <c r="O159" s="21">
        <f t="shared" si="94"/>
        <v>941</v>
      </c>
      <c r="P159" s="21">
        <f t="shared" si="94"/>
        <v>238</v>
      </c>
      <c r="Q159" s="21">
        <f t="shared" si="94"/>
        <v>310</v>
      </c>
      <c r="R159" s="21">
        <f t="shared" si="94"/>
        <v>817</v>
      </c>
      <c r="S159" s="21">
        <f t="shared" si="94"/>
        <v>854</v>
      </c>
      <c r="T159" s="21">
        <f t="shared" si="94"/>
        <v>101</v>
      </c>
    </row>
    <row r="160" spans="1:20" s="4" customFormat="1" x14ac:dyDescent="0.25">
      <c r="A160" s="28"/>
      <c r="B160" s="49" t="s">
        <v>235</v>
      </c>
      <c r="C160" s="49"/>
      <c r="D160" s="41"/>
      <c r="E160" s="41"/>
      <c r="F160" s="41"/>
      <c r="G160" s="41"/>
      <c r="H160" s="41"/>
      <c r="I160" s="41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</row>
    <row r="161" spans="1:20" s="4" customFormat="1" x14ac:dyDescent="0.3">
      <c r="A161" s="27">
        <v>1</v>
      </c>
      <c r="B161" s="26" t="s">
        <v>58</v>
      </c>
      <c r="C161" s="21">
        <f t="shared" ref="C161:C175" si="95">D161+E161+F161</f>
        <v>1519</v>
      </c>
      <c r="D161" s="21">
        <v>574</v>
      </c>
      <c r="E161" s="21">
        <v>0</v>
      </c>
      <c r="F161" s="21">
        <v>945</v>
      </c>
      <c r="G161" s="21">
        <v>308</v>
      </c>
      <c r="H161" s="21">
        <v>716</v>
      </c>
      <c r="I161" s="21">
        <v>13</v>
      </c>
      <c r="J161" s="22">
        <f>K161+L161+M161+N161+O161+P161</f>
        <v>20</v>
      </c>
      <c r="K161" s="21"/>
      <c r="L161" s="21">
        <v>7</v>
      </c>
      <c r="M161" s="21">
        <v>7</v>
      </c>
      <c r="N161" s="21"/>
      <c r="O161" s="21">
        <v>6</v>
      </c>
      <c r="P161" s="21"/>
      <c r="Q161" s="21"/>
      <c r="R161" s="21">
        <v>2</v>
      </c>
      <c r="S161" s="21">
        <v>2</v>
      </c>
      <c r="T161" s="53"/>
    </row>
    <row r="162" spans="1:20" s="4" customFormat="1" x14ac:dyDescent="0.25">
      <c r="A162" s="27">
        <v>2</v>
      </c>
      <c r="B162" s="25" t="s">
        <v>61</v>
      </c>
      <c r="C162" s="21">
        <f t="shared" si="95"/>
        <v>20</v>
      </c>
      <c r="D162" s="21">
        <v>19</v>
      </c>
      <c r="E162" s="21">
        <v>0</v>
      </c>
      <c r="F162" s="21">
        <v>1</v>
      </c>
      <c r="G162" s="21">
        <v>1</v>
      </c>
      <c r="H162" s="21">
        <v>11</v>
      </c>
      <c r="I162" s="21">
        <v>1</v>
      </c>
      <c r="J162" s="22">
        <f t="shared" ref="J162:J175" si="96">K162+L162+M162+N162+O162+P162</f>
        <v>1</v>
      </c>
      <c r="K162" s="21"/>
      <c r="L162" s="21"/>
      <c r="M162" s="21">
        <v>1</v>
      </c>
      <c r="N162" s="21"/>
      <c r="O162" s="21"/>
      <c r="P162" s="21"/>
      <c r="Q162" s="21"/>
      <c r="R162" s="21"/>
      <c r="S162" s="21"/>
      <c r="T162" s="21"/>
    </row>
    <row r="163" spans="1:20" s="4" customFormat="1" x14ac:dyDescent="0.25">
      <c r="A163" s="27">
        <v>3</v>
      </c>
      <c r="B163" s="25" t="s">
        <v>62</v>
      </c>
      <c r="C163" s="21">
        <f t="shared" si="95"/>
        <v>16</v>
      </c>
      <c r="D163" s="21">
        <v>13</v>
      </c>
      <c r="E163" s="21">
        <v>0</v>
      </c>
      <c r="F163" s="21">
        <v>3</v>
      </c>
      <c r="G163" s="21">
        <v>2</v>
      </c>
      <c r="H163" s="21">
        <v>13</v>
      </c>
      <c r="I163" s="21">
        <v>1</v>
      </c>
      <c r="J163" s="22">
        <f t="shared" si="96"/>
        <v>1</v>
      </c>
      <c r="K163" s="21"/>
      <c r="L163" s="21"/>
      <c r="M163" s="21">
        <v>1</v>
      </c>
      <c r="N163" s="21"/>
      <c r="O163" s="21"/>
      <c r="P163" s="21"/>
      <c r="Q163" s="21"/>
      <c r="R163" s="21"/>
      <c r="S163" s="21"/>
      <c r="T163" s="21"/>
    </row>
    <row r="164" spans="1:20" s="4" customFormat="1" x14ac:dyDescent="0.3">
      <c r="A164" s="27">
        <v>4</v>
      </c>
      <c r="B164" s="26" t="s">
        <v>186</v>
      </c>
      <c r="C164" s="21">
        <f t="shared" si="95"/>
        <v>172</v>
      </c>
      <c r="D164" s="21">
        <v>0</v>
      </c>
      <c r="E164" s="21">
        <v>0</v>
      </c>
      <c r="F164" s="21">
        <v>172</v>
      </c>
      <c r="G164" s="21">
        <v>12</v>
      </c>
      <c r="H164" s="21">
        <v>124</v>
      </c>
      <c r="I164" s="21">
        <v>3</v>
      </c>
      <c r="J164" s="22">
        <f t="shared" si="96"/>
        <v>0</v>
      </c>
      <c r="K164" s="21"/>
      <c r="L164" s="21"/>
      <c r="M164" s="21"/>
      <c r="N164" s="21"/>
      <c r="O164" s="21"/>
      <c r="P164" s="21"/>
      <c r="Q164" s="21"/>
      <c r="R164" s="21"/>
      <c r="S164" s="21"/>
      <c r="T164" s="21"/>
    </row>
    <row r="165" spans="1:20" s="4" customFormat="1" x14ac:dyDescent="0.25">
      <c r="A165" s="27">
        <v>5</v>
      </c>
      <c r="B165" s="25" t="s">
        <v>259</v>
      </c>
      <c r="C165" s="21">
        <f t="shared" si="95"/>
        <v>116</v>
      </c>
      <c r="D165" s="21">
        <v>0</v>
      </c>
      <c r="E165" s="21">
        <v>0</v>
      </c>
      <c r="F165" s="21">
        <v>116</v>
      </c>
      <c r="G165" s="21">
        <v>0</v>
      </c>
      <c r="H165" s="21">
        <v>13</v>
      </c>
      <c r="I165" s="21">
        <v>0</v>
      </c>
      <c r="J165" s="22">
        <f t="shared" si="96"/>
        <v>0</v>
      </c>
      <c r="K165" s="21"/>
      <c r="L165" s="21"/>
      <c r="M165" s="21"/>
      <c r="N165" s="21"/>
      <c r="O165" s="21"/>
      <c r="P165" s="21"/>
      <c r="Q165" s="21"/>
      <c r="R165" s="21"/>
      <c r="S165" s="21"/>
      <c r="T165" s="21"/>
    </row>
    <row r="166" spans="1:20" s="4" customFormat="1" x14ac:dyDescent="0.25">
      <c r="A166" s="27">
        <v>6</v>
      </c>
      <c r="B166" s="25" t="s">
        <v>63</v>
      </c>
      <c r="C166" s="21">
        <f t="shared" si="95"/>
        <v>240</v>
      </c>
      <c r="D166" s="21">
        <v>151</v>
      </c>
      <c r="E166" s="21">
        <v>2</v>
      </c>
      <c r="F166" s="21">
        <v>87</v>
      </c>
      <c r="G166" s="21">
        <v>17</v>
      </c>
      <c r="H166" s="21">
        <v>181</v>
      </c>
      <c r="I166" s="21">
        <v>6</v>
      </c>
      <c r="J166" s="22">
        <f t="shared" si="96"/>
        <v>14</v>
      </c>
      <c r="K166" s="21"/>
      <c r="L166" s="21">
        <v>5</v>
      </c>
      <c r="M166" s="21">
        <v>4</v>
      </c>
      <c r="N166" s="21"/>
      <c r="O166" s="21">
        <v>5</v>
      </c>
      <c r="P166" s="21"/>
      <c r="Q166" s="21">
        <v>1</v>
      </c>
      <c r="R166" s="21">
        <v>5</v>
      </c>
      <c r="S166" s="21">
        <v>7</v>
      </c>
      <c r="T166" s="21"/>
    </row>
    <row r="167" spans="1:20" s="4" customFormat="1" x14ac:dyDescent="0.25">
      <c r="A167" s="27">
        <v>7</v>
      </c>
      <c r="B167" s="25" t="s">
        <v>60</v>
      </c>
      <c r="C167" s="21">
        <f t="shared" si="95"/>
        <v>34252</v>
      </c>
      <c r="D167" s="21">
        <v>26427</v>
      </c>
      <c r="E167" s="21">
        <v>5807</v>
      </c>
      <c r="F167" s="21">
        <v>2018</v>
      </c>
      <c r="G167" s="21">
        <v>1366</v>
      </c>
      <c r="H167" s="21">
        <v>9141</v>
      </c>
      <c r="I167" s="21">
        <v>1960</v>
      </c>
      <c r="J167" s="22">
        <f t="shared" si="96"/>
        <v>2683</v>
      </c>
      <c r="K167" s="21">
        <v>36</v>
      </c>
      <c r="L167" s="21">
        <v>840</v>
      </c>
      <c r="M167" s="21">
        <v>1257</v>
      </c>
      <c r="N167" s="21">
        <v>5</v>
      </c>
      <c r="O167" s="21">
        <v>545</v>
      </c>
      <c r="P167" s="21"/>
      <c r="Q167" s="21">
        <v>501</v>
      </c>
      <c r="R167" s="21">
        <v>1209</v>
      </c>
      <c r="S167" s="21">
        <v>1543</v>
      </c>
      <c r="T167" s="21">
        <v>52</v>
      </c>
    </row>
    <row r="168" spans="1:20" s="4" customFormat="1" x14ac:dyDescent="0.25">
      <c r="A168" s="27">
        <v>8</v>
      </c>
      <c r="B168" s="25" t="s">
        <v>64</v>
      </c>
      <c r="C168" s="21">
        <f t="shared" si="95"/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2">
        <f t="shared" si="96"/>
        <v>3</v>
      </c>
      <c r="K168" s="21">
        <v>1</v>
      </c>
      <c r="L168" s="21"/>
      <c r="M168" s="21">
        <v>2</v>
      </c>
      <c r="N168" s="21"/>
      <c r="O168" s="21"/>
      <c r="P168" s="21"/>
      <c r="Q168" s="21"/>
      <c r="R168" s="21"/>
      <c r="S168" s="21"/>
      <c r="T168" s="21"/>
    </row>
    <row r="169" spans="1:20" s="4" customFormat="1" x14ac:dyDescent="0.25">
      <c r="A169" s="27">
        <v>9</v>
      </c>
      <c r="B169" s="25" t="s">
        <v>59</v>
      </c>
      <c r="C169" s="21">
        <f t="shared" si="95"/>
        <v>80</v>
      </c>
      <c r="D169" s="21">
        <v>0</v>
      </c>
      <c r="E169" s="21">
        <v>0</v>
      </c>
      <c r="F169" s="21">
        <v>80</v>
      </c>
      <c r="G169" s="21">
        <v>0</v>
      </c>
      <c r="H169" s="21">
        <v>79</v>
      </c>
      <c r="I169" s="21">
        <v>4</v>
      </c>
      <c r="J169" s="22">
        <f t="shared" si="96"/>
        <v>0</v>
      </c>
      <c r="K169" s="21"/>
      <c r="L169" s="21"/>
      <c r="M169" s="21"/>
      <c r="N169" s="21"/>
      <c r="O169" s="21"/>
      <c r="P169" s="21"/>
      <c r="Q169" s="21"/>
      <c r="R169" s="21"/>
      <c r="S169" s="21"/>
      <c r="T169" s="21"/>
    </row>
    <row r="170" spans="1:20" s="4" customFormat="1" x14ac:dyDescent="0.25">
      <c r="A170" s="27">
        <v>10</v>
      </c>
      <c r="B170" s="25" t="s">
        <v>100</v>
      </c>
      <c r="C170" s="21">
        <f t="shared" ref="C170" si="97">D170+E170+F170</f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2">
        <f t="shared" ref="J170" si="98">K170+L170+M170+N170+O170+P170</f>
        <v>1</v>
      </c>
      <c r="K170" s="21"/>
      <c r="L170" s="21"/>
      <c r="M170" s="21">
        <v>1</v>
      </c>
      <c r="N170" s="21"/>
      <c r="O170" s="21"/>
      <c r="P170" s="21"/>
      <c r="Q170" s="21"/>
      <c r="R170" s="21"/>
      <c r="S170" s="21"/>
      <c r="T170" s="21"/>
    </row>
    <row r="171" spans="1:20" s="4" customFormat="1" x14ac:dyDescent="0.25">
      <c r="A171" s="27">
        <v>11</v>
      </c>
      <c r="B171" s="25" t="s">
        <v>260</v>
      </c>
      <c r="C171" s="21">
        <f t="shared" si="95"/>
        <v>48</v>
      </c>
      <c r="D171" s="21">
        <v>0</v>
      </c>
      <c r="E171" s="21">
        <v>0</v>
      </c>
      <c r="F171" s="21">
        <v>48</v>
      </c>
      <c r="G171" s="21">
        <v>0</v>
      </c>
      <c r="H171" s="21">
        <v>47</v>
      </c>
      <c r="I171" s="21">
        <v>0</v>
      </c>
      <c r="J171" s="22">
        <f t="shared" si="96"/>
        <v>1</v>
      </c>
      <c r="K171" s="21"/>
      <c r="L171" s="21">
        <v>1</v>
      </c>
      <c r="M171" s="21"/>
      <c r="N171" s="21"/>
      <c r="O171" s="21"/>
      <c r="P171" s="21"/>
      <c r="Q171" s="21"/>
      <c r="R171" s="21"/>
      <c r="S171" s="21"/>
      <c r="T171" s="21"/>
    </row>
    <row r="172" spans="1:20" s="4" customFormat="1" x14ac:dyDescent="0.25">
      <c r="A172" s="27">
        <v>12</v>
      </c>
      <c r="B172" s="25" t="s">
        <v>259</v>
      </c>
      <c r="C172" s="21">
        <f t="shared" si="95"/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2">
        <f t="shared" si="96"/>
        <v>1</v>
      </c>
      <c r="K172" s="21"/>
      <c r="L172" s="21">
        <v>1</v>
      </c>
      <c r="M172" s="21"/>
      <c r="N172" s="21"/>
      <c r="O172" s="21"/>
      <c r="P172" s="21"/>
      <c r="Q172" s="21"/>
      <c r="R172" s="21"/>
      <c r="S172" s="21"/>
      <c r="T172" s="21"/>
    </row>
    <row r="173" spans="1:20" s="4" customFormat="1" x14ac:dyDescent="0.25">
      <c r="A173" s="27">
        <v>13</v>
      </c>
      <c r="B173" s="25" t="s">
        <v>208</v>
      </c>
      <c r="C173" s="21">
        <f t="shared" si="95"/>
        <v>522</v>
      </c>
      <c r="D173" s="21">
        <v>0</v>
      </c>
      <c r="E173" s="21">
        <v>0</v>
      </c>
      <c r="F173" s="21">
        <v>522</v>
      </c>
      <c r="G173" s="21">
        <v>12</v>
      </c>
      <c r="H173" s="21">
        <v>325</v>
      </c>
      <c r="I173" s="21">
        <v>1</v>
      </c>
      <c r="J173" s="22">
        <f t="shared" si="96"/>
        <v>0</v>
      </c>
      <c r="K173" s="21"/>
      <c r="L173" s="21"/>
      <c r="M173" s="21"/>
      <c r="N173" s="21"/>
      <c r="O173" s="21"/>
      <c r="P173" s="21"/>
      <c r="Q173" s="21"/>
      <c r="R173" s="21"/>
      <c r="S173" s="21"/>
      <c r="T173" s="21"/>
    </row>
    <row r="174" spans="1:20" s="4" customFormat="1" x14ac:dyDescent="0.25">
      <c r="A174" s="27">
        <v>14</v>
      </c>
      <c r="B174" s="25" t="s">
        <v>261</v>
      </c>
      <c r="C174" s="21">
        <f t="shared" si="95"/>
        <v>0</v>
      </c>
      <c r="D174" s="21"/>
      <c r="E174" s="21"/>
      <c r="F174" s="21"/>
      <c r="G174" s="21"/>
      <c r="H174" s="21"/>
      <c r="I174" s="21"/>
      <c r="J174" s="22">
        <f t="shared" si="96"/>
        <v>2</v>
      </c>
      <c r="K174" s="21"/>
      <c r="L174" s="21"/>
      <c r="M174" s="21">
        <v>2</v>
      </c>
      <c r="N174" s="21"/>
      <c r="O174" s="21"/>
      <c r="P174" s="21"/>
      <c r="Q174" s="21"/>
      <c r="R174" s="21"/>
      <c r="S174" s="21"/>
      <c r="T174" s="21"/>
    </row>
    <row r="175" spans="1:20" s="4" customFormat="1" x14ac:dyDescent="0.25">
      <c r="A175" s="27">
        <v>15</v>
      </c>
      <c r="B175" s="25" t="s">
        <v>209</v>
      </c>
      <c r="C175" s="21">
        <f t="shared" si="95"/>
        <v>27</v>
      </c>
      <c r="D175" s="21">
        <v>0</v>
      </c>
      <c r="E175" s="21">
        <v>0</v>
      </c>
      <c r="F175" s="21">
        <v>27</v>
      </c>
      <c r="G175" s="21">
        <v>0</v>
      </c>
      <c r="H175" s="21">
        <v>13</v>
      </c>
      <c r="I175" s="21">
        <v>0</v>
      </c>
      <c r="J175" s="22">
        <f t="shared" si="96"/>
        <v>1</v>
      </c>
      <c r="K175" s="21"/>
      <c r="L175" s="21"/>
      <c r="M175" s="21">
        <v>1</v>
      </c>
      <c r="N175" s="21"/>
      <c r="O175" s="21"/>
      <c r="P175" s="21"/>
      <c r="Q175" s="21"/>
      <c r="R175" s="21"/>
      <c r="S175" s="21"/>
      <c r="T175" s="21"/>
    </row>
    <row r="176" spans="1:20" s="3" customFormat="1" x14ac:dyDescent="0.25">
      <c r="A176" s="23" t="s">
        <v>240</v>
      </c>
      <c r="B176" s="23"/>
      <c r="C176" s="21">
        <f>D176+E176+F176</f>
        <v>37012</v>
      </c>
      <c r="D176" s="21">
        <f t="shared" ref="D176:T176" si="99">SUM(D161:D175)</f>
        <v>27184</v>
      </c>
      <c r="E176" s="21">
        <f t="shared" si="99"/>
        <v>5809</v>
      </c>
      <c r="F176" s="21">
        <f>SUM(F161:F175)</f>
        <v>4019</v>
      </c>
      <c r="G176" s="21">
        <f t="shared" si="99"/>
        <v>1718</v>
      </c>
      <c r="H176" s="21">
        <v>10192</v>
      </c>
      <c r="I176" s="21">
        <f t="shared" si="99"/>
        <v>1989</v>
      </c>
      <c r="J176" s="22">
        <f>K176+M176+N176+O176+P176+L176</f>
        <v>2728</v>
      </c>
      <c r="K176" s="21">
        <f t="shared" si="99"/>
        <v>37</v>
      </c>
      <c r="L176" s="21">
        <f t="shared" si="99"/>
        <v>854</v>
      </c>
      <c r="M176" s="21">
        <f t="shared" si="99"/>
        <v>1276</v>
      </c>
      <c r="N176" s="21">
        <f t="shared" si="99"/>
        <v>5</v>
      </c>
      <c r="O176" s="21">
        <f t="shared" si="99"/>
        <v>556</v>
      </c>
      <c r="P176" s="21">
        <f t="shared" si="99"/>
        <v>0</v>
      </c>
      <c r="Q176" s="21">
        <f t="shared" si="99"/>
        <v>502</v>
      </c>
      <c r="R176" s="21">
        <f t="shared" si="99"/>
        <v>1216</v>
      </c>
      <c r="S176" s="21">
        <f t="shared" si="99"/>
        <v>1552</v>
      </c>
      <c r="T176" s="21">
        <f t="shared" si="99"/>
        <v>52</v>
      </c>
    </row>
    <row r="177" spans="1:20" s="4" customFormat="1" ht="22.5" customHeight="1" x14ac:dyDescent="0.25">
      <c r="A177" s="34"/>
      <c r="B177" s="36" t="s">
        <v>238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5"/>
      <c r="S177" s="36"/>
      <c r="T177" s="36"/>
    </row>
    <row r="178" spans="1:20" s="4" customFormat="1" x14ac:dyDescent="0.25">
      <c r="A178" s="34">
        <v>1</v>
      </c>
      <c r="B178" s="31" t="s">
        <v>262</v>
      </c>
      <c r="C178" s="32">
        <f>D178+E178+F178</f>
        <v>76</v>
      </c>
      <c r="D178" s="33">
        <v>49</v>
      </c>
      <c r="E178" s="33">
        <v>0</v>
      </c>
      <c r="F178" s="33">
        <v>27</v>
      </c>
      <c r="G178" s="33">
        <v>29</v>
      </c>
      <c r="H178" s="33">
        <v>16</v>
      </c>
      <c r="I178" s="33">
        <v>2</v>
      </c>
      <c r="J178" s="21">
        <f>K178+M178+N178+O178+P178+L178</f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5"/>
      <c r="S178" s="36"/>
      <c r="T178" s="36"/>
    </row>
    <row r="179" spans="1:20" s="4" customFormat="1" x14ac:dyDescent="0.3">
      <c r="A179" s="34">
        <v>2</v>
      </c>
      <c r="B179" s="31" t="s">
        <v>158</v>
      </c>
      <c r="C179" s="32">
        <f>D179+E179+F179</f>
        <v>84</v>
      </c>
      <c r="D179" s="33">
        <v>75</v>
      </c>
      <c r="E179" s="33">
        <v>9</v>
      </c>
      <c r="F179" s="33">
        <v>0</v>
      </c>
      <c r="G179" s="33">
        <v>12</v>
      </c>
      <c r="H179" s="33">
        <v>83</v>
      </c>
      <c r="I179" s="33">
        <v>6</v>
      </c>
      <c r="J179" s="21">
        <f t="shared" ref="J179:J209" si="100">K179+M179+N179+O179+P179+L179</f>
        <v>16</v>
      </c>
      <c r="K179" s="37">
        <v>1</v>
      </c>
      <c r="L179" s="37">
        <v>4</v>
      </c>
      <c r="M179" s="37">
        <v>4</v>
      </c>
      <c r="N179" s="37">
        <v>0</v>
      </c>
      <c r="O179" s="37">
        <v>4</v>
      </c>
      <c r="P179" s="37">
        <v>3</v>
      </c>
      <c r="Q179" s="38">
        <v>0</v>
      </c>
      <c r="R179" s="21"/>
      <c r="S179" s="21"/>
      <c r="T179" s="21"/>
    </row>
    <row r="180" spans="1:20" s="4" customFormat="1" x14ac:dyDescent="0.3">
      <c r="A180" s="34">
        <v>3</v>
      </c>
      <c r="B180" s="31" t="s">
        <v>159</v>
      </c>
      <c r="C180" s="32">
        <f t="shared" ref="C180:C209" si="101">D180+E180+F180</f>
        <v>183</v>
      </c>
      <c r="D180" s="33">
        <v>177</v>
      </c>
      <c r="E180" s="33">
        <v>6</v>
      </c>
      <c r="F180" s="33">
        <v>0</v>
      </c>
      <c r="G180" s="33">
        <v>13</v>
      </c>
      <c r="H180" s="33">
        <v>183</v>
      </c>
      <c r="I180" s="33">
        <v>6</v>
      </c>
      <c r="J180" s="21">
        <f t="shared" si="100"/>
        <v>15</v>
      </c>
      <c r="K180" s="37">
        <v>0</v>
      </c>
      <c r="L180" s="37">
        <v>2</v>
      </c>
      <c r="M180" s="37">
        <v>8</v>
      </c>
      <c r="N180" s="37">
        <v>0</v>
      </c>
      <c r="O180" s="37">
        <v>5</v>
      </c>
      <c r="P180" s="37">
        <v>0</v>
      </c>
      <c r="Q180" s="38">
        <v>0</v>
      </c>
      <c r="R180" s="21"/>
      <c r="S180" s="21"/>
      <c r="T180" s="21"/>
    </row>
    <row r="181" spans="1:20" s="4" customFormat="1" x14ac:dyDescent="0.3">
      <c r="A181" s="34">
        <v>4</v>
      </c>
      <c r="B181" s="31" t="s">
        <v>160</v>
      </c>
      <c r="C181" s="32">
        <f t="shared" si="101"/>
        <v>5</v>
      </c>
      <c r="D181" s="33">
        <v>4</v>
      </c>
      <c r="E181" s="39">
        <v>0</v>
      </c>
      <c r="F181" s="39">
        <v>1</v>
      </c>
      <c r="G181" s="39">
        <v>2</v>
      </c>
      <c r="H181" s="39">
        <v>2</v>
      </c>
      <c r="I181" s="39">
        <v>0</v>
      </c>
      <c r="J181" s="21">
        <f t="shared" si="100"/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8">
        <v>0</v>
      </c>
      <c r="R181" s="21"/>
      <c r="S181" s="21"/>
      <c r="T181" s="21"/>
    </row>
    <row r="182" spans="1:20" s="4" customFormat="1" x14ac:dyDescent="0.3">
      <c r="A182" s="34">
        <v>5</v>
      </c>
      <c r="B182" s="31" t="s">
        <v>161</v>
      </c>
      <c r="C182" s="27">
        <f t="shared" si="101"/>
        <v>0</v>
      </c>
      <c r="D182" s="27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21">
        <f t="shared" si="100"/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8">
        <v>0</v>
      </c>
      <c r="R182" s="21"/>
      <c r="S182" s="21"/>
      <c r="T182" s="21"/>
    </row>
    <row r="183" spans="1:20" s="4" customFormat="1" x14ac:dyDescent="0.3">
      <c r="A183" s="34">
        <v>6</v>
      </c>
      <c r="B183" s="31" t="s">
        <v>162</v>
      </c>
      <c r="C183" s="32">
        <f t="shared" si="101"/>
        <v>11</v>
      </c>
      <c r="D183" s="32">
        <v>9</v>
      </c>
      <c r="E183" s="32">
        <v>0</v>
      </c>
      <c r="F183" s="32">
        <v>2</v>
      </c>
      <c r="G183" s="32">
        <v>2</v>
      </c>
      <c r="H183" s="32">
        <v>11</v>
      </c>
      <c r="I183" s="32">
        <v>0</v>
      </c>
      <c r="J183" s="21">
        <f t="shared" si="100"/>
        <v>2</v>
      </c>
      <c r="K183" s="37">
        <v>0</v>
      </c>
      <c r="L183" s="37">
        <v>1</v>
      </c>
      <c r="M183" s="37">
        <v>0</v>
      </c>
      <c r="N183" s="37">
        <v>0</v>
      </c>
      <c r="O183" s="37">
        <v>0</v>
      </c>
      <c r="P183" s="37">
        <v>1</v>
      </c>
      <c r="Q183" s="38">
        <v>0</v>
      </c>
      <c r="R183" s="21"/>
      <c r="S183" s="21"/>
      <c r="T183" s="21"/>
    </row>
    <row r="184" spans="1:20" s="4" customFormat="1" x14ac:dyDescent="0.3">
      <c r="A184" s="34">
        <v>7</v>
      </c>
      <c r="B184" s="31" t="s">
        <v>146</v>
      </c>
      <c r="C184" s="32">
        <f t="shared" si="101"/>
        <v>1019</v>
      </c>
      <c r="D184" s="32">
        <v>313</v>
      </c>
      <c r="E184" s="32">
        <v>261</v>
      </c>
      <c r="F184" s="32">
        <v>445</v>
      </c>
      <c r="G184" s="32">
        <v>137</v>
      </c>
      <c r="H184" s="32">
        <v>86</v>
      </c>
      <c r="I184" s="32">
        <v>19</v>
      </c>
      <c r="J184" s="21">
        <f t="shared" si="100"/>
        <v>174</v>
      </c>
      <c r="K184" s="37">
        <v>0</v>
      </c>
      <c r="L184" s="37">
        <v>32</v>
      </c>
      <c r="M184" s="37">
        <v>36</v>
      </c>
      <c r="N184" s="37">
        <v>0</v>
      </c>
      <c r="O184" s="37">
        <v>90</v>
      </c>
      <c r="P184" s="54">
        <v>16</v>
      </c>
      <c r="Q184" s="38">
        <v>67</v>
      </c>
      <c r="R184" s="21">
        <v>40</v>
      </c>
      <c r="S184" s="21">
        <v>31</v>
      </c>
      <c r="T184" s="21">
        <v>15</v>
      </c>
    </row>
    <row r="185" spans="1:20" s="4" customFormat="1" x14ac:dyDescent="0.3">
      <c r="A185" s="34">
        <v>8</v>
      </c>
      <c r="B185" s="31" t="s">
        <v>163</v>
      </c>
      <c r="C185" s="32">
        <f t="shared" si="101"/>
        <v>74</v>
      </c>
      <c r="D185" s="32">
        <v>73</v>
      </c>
      <c r="E185" s="32">
        <v>0</v>
      </c>
      <c r="F185" s="32">
        <v>1</v>
      </c>
      <c r="G185" s="32">
        <v>5</v>
      </c>
      <c r="H185" s="32">
        <v>74</v>
      </c>
      <c r="I185" s="32">
        <v>2</v>
      </c>
      <c r="J185" s="21">
        <f t="shared" si="100"/>
        <v>16</v>
      </c>
      <c r="K185" s="37">
        <v>0</v>
      </c>
      <c r="L185" s="37">
        <v>3</v>
      </c>
      <c r="M185" s="37">
        <v>3</v>
      </c>
      <c r="N185" s="37">
        <v>0</v>
      </c>
      <c r="O185" s="37">
        <v>9</v>
      </c>
      <c r="P185" s="54">
        <v>1</v>
      </c>
      <c r="Q185" s="38">
        <v>0</v>
      </c>
      <c r="R185" s="21"/>
      <c r="S185" s="21"/>
      <c r="T185" s="21"/>
    </row>
    <row r="186" spans="1:20" s="4" customFormat="1" x14ac:dyDescent="0.3">
      <c r="A186" s="34">
        <v>9</v>
      </c>
      <c r="B186" s="31" t="s">
        <v>165</v>
      </c>
      <c r="C186" s="32">
        <f>D186+E186+F186</f>
        <v>38</v>
      </c>
      <c r="D186" s="32">
        <v>36</v>
      </c>
      <c r="E186" s="32">
        <v>0</v>
      </c>
      <c r="F186" s="32">
        <v>2</v>
      </c>
      <c r="G186" s="32">
        <v>6</v>
      </c>
      <c r="H186" s="32">
        <v>26</v>
      </c>
      <c r="I186" s="32">
        <v>2</v>
      </c>
      <c r="J186" s="21">
        <f t="shared" si="100"/>
        <v>9</v>
      </c>
      <c r="K186" s="37">
        <v>0</v>
      </c>
      <c r="L186" s="37">
        <v>3</v>
      </c>
      <c r="M186" s="37">
        <v>3</v>
      </c>
      <c r="N186" s="37">
        <v>0</v>
      </c>
      <c r="O186" s="37">
        <v>2</v>
      </c>
      <c r="P186" s="54">
        <v>1</v>
      </c>
      <c r="Q186" s="38">
        <v>0</v>
      </c>
      <c r="R186" s="21"/>
      <c r="S186" s="21"/>
      <c r="T186" s="21"/>
    </row>
    <row r="187" spans="1:20" s="4" customFormat="1" x14ac:dyDescent="0.3">
      <c r="A187" s="34">
        <v>10</v>
      </c>
      <c r="B187" s="31" t="s">
        <v>166</v>
      </c>
      <c r="C187" s="32">
        <f>D187+E187+F187</f>
        <v>87</v>
      </c>
      <c r="D187" s="32">
        <v>85</v>
      </c>
      <c r="E187" s="32">
        <v>0</v>
      </c>
      <c r="F187" s="32">
        <v>2</v>
      </c>
      <c r="G187" s="32">
        <v>20</v>
      </c>
      <c r="H187" s="32">
        <v>86</v>
      </c>
      <c r="I187" s="32">
        <v>5</v>
      </c>
      <c r="J187" s="21">
        <f t="shared" si="100"/>
        <v>9</v>
      </c>
      <c r="K187" s="37">
        <v>0</v>
      </c>
      <c r="L187" s="37">
        <v>0</v>
      </c>
      <c r="M187" s="37">
        <v>4</v>
      </c>
      <c r="N187" s="37">
        <v>0</v>
      </c>
      <c r="O187" s="37">
        <v>5</v>
      </c>
      <c r="P187" s="54">
        <v>0</v>
      </c>
      <c r="Q187" s="38">
        <v>0</v>
      </c>
      <c r="R187" s="21"/>
      <c r="S187" s="21"/>
      <c r="T187" s="21"/>
    </row>
    <row r="188" spans="1:20" s="4" customFormat="1" x14ac:dyDescent="0.3">
      <c r="A188" s="34">
        <v>11</v>
      </c>
      <c r="B188" s="31" t="s">
        <v>179</v>
      </c>
      <c r="C188" s="32">
        <f t="shared" si="101"/>
        <v>53</v>
      </c>
      <c r="D188" s="32">
        <v>50</v>
      </c>
      <c r="E188" s="32">
        <v>1</v>
      </c>
      <c r="F188" s="32">
        <v>2</v>
      </c>
      <c r="G188" s="32">
        <v>3</v>
      </c>
      <c r="H188" s="32">
        <v>2</v>
      </c>
      <c r="I188" s="32">
        <v>5</v>
      </c>
      <c r="J188" s="21">
        <f t="shared" si="100"/>
        <v>10</v>
      </c>
      <c r="K188" s="37">
        <v>1</v>
      </c>
      <c r="L188" s="37">
        <v>0</v>
      </c>
      <c r="M188" s="37">
        <v>3</v>
      </c>
      <c r="N188" s="37">
        <v>0</v>
      </c>
      <c r="O188" s="37">
        <v>5</v>
      </c>
      <c r="P188" s="54">
        <v>1</v>
      </c>
      <c r="Q188" s="38">
        <v>0</v>
      </c>
      <c r="R188" s="21"/>
      <c r="S188" s="21"/>
      <c r="T188" s="21"/>
    </row>
    <row r="189" spans="1:20" s="4" customFormat="1" x14ac:dyDescent="0.3">
      <c r="A189" s="34">
        <v>12</v>
      </c>
      <c r="B189" s="31" t="s">
        <v>167</v>
      </c>
      <c r="C189" s="32">
        <f t="shared" si="101"/>
        <v>7</v>
      </c>
      <c r="D189" s="32">
        <v>7</v>
      </c>
      <c r="E189" s="32">
        <v>0</v>
      </c>
      <c r="F189" s="32">
        <v>0</v>
      </c>
      <c r="G189" s="32">
        <v>1</v>
      </c>
      <c r="H189" s="32">
        <v>0</v>
      </c>
      <c r="I189" s="32">
        <v>1</v>
      </c>
      <c r="J189" s="21">
        <f t="shared" si="100"/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54">
        <v>0</v>
      </c>
      <c r="Q189" s="38">
        <v>0</v>
      </c>
      <c r="R189" s="21"/>
      <c r="S189" s="21"/>
      <c r="T189" s="21"/>
    </row>
    <row r="190" spans="1:20" s="4" customFormat="1" x14ac:dyDescent="0.3">
      <c r="A190" s="34">
        <v>13</v>
      </c>
      <c r="B190" s="31" t="s">
        <v>168</v>
      </c>
      <c r="C190" s="32">
        <f t="shared" si="101"/>
        <v>71</v>
      </c>
      <c r="D190" s="32">
        <v>66</v>
      </c>
      <c r="E190" s="32">
        <v>1</v>
      </c>
      <c r="F190" s="32">
        <v>4</v>
      </c>
      <c r="G190" s="32">
        <v>6</v>
      </c>
      <c r="H190" s="32">
        <v>5</v>
      </c>
      <c r="I190" s="32">
        <v>3</v>
      </c>
      <c r="J190" s="21">
        <f t="shared" si="100"/>
        <v>8</v>
      </c>
      <c r="K190" s="37">
        <v>1</v>
      </c>
      <c r="L190" s="37">
        <v>0</v>
      </c>
      <c r="M190" s="37">
        <v>0</v>
      </c>
      <c r="N190" s="37">
        <v>0</v>
      </c>
      <c r="O190" s="37">
        <v>7</v>
      </c>
      <c r="P190" s="54">
        <v>0</v>
      </c>
      <c r="Q190" s="38">
        <v>0</v>
      </c>
      <c r="R190" s="21"/>
      <c r="S190" s="21"/>
      <c r="T190" s="21"/>
    </row>
    <row r="191" spans="1:20" s="4" customFormat="1" x14ac:dyDescent="0.3">
      <c r="A191" s="34">
        <v>14</v>
      </c>
      <c r="B191" s="31" t="s">
        <v>147</v>
      </c>
      <c r="C191" s="32">
        <f t="shared" si="101"/>
        <v>1161</v>
      </c>
      <c r="D191" s="32">
        <v>322</v>
      </c>
      <c r="E191" s="32">
        <v>149</v>
      </c>
      <c r="F191" s="32">
        <v>690</v>
      </c>
      <c r="G191" s="32">
        <v>86</v>
      </c>
      <c r="H191" s="32">
        <v>413</v>
      </c>
      <c r="I191" s="32">
        <v>31</v>
      </c>
      <c r="J191" s="21">
        <f t="shared" si="100"/>
        <v>173</v>
      </c>
      <c r="K191" s="37">
        <v>0</v>
      </c>
      <c r="L191" s="37">
        <v>23</v>
      </c>
      <c r="M191" s="37">
        <v>35</v>
      </c>
      <c r="N191" s="37">
        <v>0</v>
      </c>
      <c r="O191" s="37">
        <v>96</v>
      </c>
      <c r="P191" s="54">
        <v>19</v>
      </c>
      <c r="Q191" s="38">
        <v>68</v>
      </c>
      <c r="R191" s="21">
        <v>49</v>
      </c>
      <c r="S191" s="21">
        <v>24</v>
      </c>
      <c r="T191" s="21">
        <v>29</v>
      </c>
    </row>
    <row r="192" spans="1:20" s="4" customFormat="1" x14ac:dyDescent="0.3">
      <c r="A192" s="34">
        <v>15</v>
      </c>
      <c r="B192" s="31" t="s">
        <v>169</v>
      </c>
      <c r="C192" s="32">
        <f>D192+E192+F192</f>
        <v>19</v>
      </c>
      <c r="D192" s="32">
        <v>19</v>
      </c>
      <c r="E192" s="32">
        <v>0</v>
      </c>
      <c r="F192" s="32">
        <v>0</v>
      </c>
      <c r="G192" s="32">
        <v>3</v>
      </c>
      <c r="H192" s="32">
        <v>19</v>
      </c>
      <c r="I192" s="32">
        <v>0</v>
      </c>
      <c r="J192" s="21">
        <f t="shared" si="100"/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54">
        <v>0</v>
      </c>
      <c r="Q192" s="38">
        <v>0</v>
      </c>
      <c r="R192" s="21"/>
      <c r="S192" s="21"/>
      <c r="T192" s="21"/>
    </row>
    <row r="193" spans="1:20" s="4" customFormat="1" x14ac:dyDescent="0.3">
      <c r="A193" s="34">
        <v>16</v>
      </c>
      <c r="B193" s="31" t="s">
        <v>170</v>
      </c>
      <c r="C193" s="32">
        <f t="shared" si="101"/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21">
        <f t="shared" si="100"/>
        <v>1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54">
        <v>1</v>
      </c>
      <c r="Q193" s="38">
        <v>0</v>
      </c>
      <c r="R193" s="21"/>
      <c r="S193" s="21"/>
      <c r="T193" s="21"/>
    </row>
    <row r="194" spans="1:20" s="4" customFormat="1" x14ac:dyDescent="0.3">
      <c r="A194" s="34">
        <v>17</v>
      </c>
      <c r="B194" s="31" t="s">
        <v>171</v>
      </c>
      <c r="C194" s="32">
        <f t="shared" si="101"/>
        <v>2</v>
      </c>
      <c r="D194" s="32">
        <v>2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21">
        <f t="shared" si="100"/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54">
        <v>0</v>
      </c>
      <c r="Q194" s="38">
        <v>0</v>
      </c>
      <c r="R194" s="21"/>
      <c r="S194" s="21"/>
      <c r="T194" s="21"/>
    </row>
    <row r="195" spans="1:20" s="4" customFormat="1" x14ac:dyDescent="0.3">
      <c r="A195" s="34">
        <v>18</v>
      </c>
      <c r="B195" s="31" t="s">
        <v>148</v>
      </c>
      <c r="C195" s="32">
        <f t="shared" si="101"/>
        <v>724</v>
      </c>
      <c r="D195" s="32">
        <v>615</v>
      </c>
      <c r="E195" s="32">
        <v>13</v>
      </c>
      <c r="F195" s="32">
        <v>96</v>
      </c>
      <c r="G195" s="32">
        <v>166</v>
      </c>
      <c r="H195" s="32">
        <v>224</v>
      </c>
      <c r="I195" s="32">
        <v>32</v>
      </c>
      <c r="J195" s="21">
        <f t="shared" si="100"/>
        <v>28</v>
      </c>
      <c r="K195" s="37">
        <v>0</v>
      </c>
      <c r="L195" s="37">
        <v>8</v>
      </c>
      <c r="M195" s="37">
        <v>9</v>
      </c>
      <c r="N195" s="37">
        <v>0</v>
      </c>
      <c r="O195" s="37">
        <v>6</v>
      </c>
      <c r="P195" s="54">
        <v>5</v>
      </c>
      <c r="Q195" s="38">
        <v>0</v>
      </c>
      <c r="R195" s="21">
        <v>3</v>
      </c>
      <c r="S195" s="21">
        <v>2</v>
      </c>
      <c r="T195" s="21">
        <v>1</v>
      </c>
    </row>
    <row r="196" spans="1:20" s="4" customFormat="1" x14ac:dyDescent="0.3">
      <c r="A196" s="34">
        <v>19</v>
      </c>
      <c r="B196" s="31" t="s">
        <v>172</v>
      </c>
      <c r="C196" s="32">
        <f t="shared" si="101"/>
        <v>23</v>
      </c>
      <c r="D196" s="32">
        <v>9</v>
      </c>
      <c r="E196" s="32">
        <v>0</v>
      </c>
      <c r="F196" s="32">
        <v>14</v>
      </c>
      <c r="G196" s="32">
        <v>1</v>
      </c>
      <c r="H196" s="32">
        <v>1</v>
      </c>
      <c r="I196" s="32">
        <v>0</v>
      </c>
      <c r="J196" s="21">
        <f t="shared" si="100"/>
        <v>1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54">
        <v>1</v>
      </c>
      <c r="Q196" s="38">
        <v>0</v>
      </c>
      <c r="R196" s="21"/>
      <c r="S196" s="21"/>
      <c r="T196" s="21"/>
    </row>
    <row r="197" spans="1:20" s="4" customFormat="1" x14ac:dyDescent="0.3">
      <c r="A197" s="34">
        <v>20</v>
      </c>
      <c r="B197" s="31" t="s">
        <v>180</v>
      </c>
      <c r="C197" s="32">
        <f t="shared" si="101"/>
        <v>16</v>
      </c>
      <c r="D197" s="32">
        <v>16</v>
      </c>
      <c r="E197" s="32">
        <v>0</v>
      </c>
      <c r="F197" s="32">
        <v>0</v>
      </c>
      <c r="G197" s="32">
        <v>0</v>
      </c>
      <c r="H197" s="32">
        <v>0</v>
      </c>
      <c r="I197" s="32">
        <v>1</v>
      </c>
      <c r="J197" s="21">
        <f t="shared" si="100"/>
        <v>2</v>
      </c>
      <c r="K197" s="37">
        <v>0</v>
      </c>
      <c r="L197" s="37">
        <v>1</v>
      </c>
      <c r="M197" s="37">
        <v>0</v>
      </c>
      <c r="N197" s="37">
        <v>0</v>
      </c>
      <c r="O197" s="37">
        <v>1</v>
      </c>
      <c r="P197" s="54">
        <v>0</v>
      </c>
      <c r="Q197" s="38">
        <v>0</v>
      </c>
      <c r="R197" s="21"/>
      <c r="S197" s="21"/>
      <c r="T197" s="21"/>
    </row>
    <row r="198" spans="1:20" s="4" customFormat="1" x14ac:dyDescent="0.3">
      <c r="A198" s="34">
        <v>21</v>
      </c>
      <c r="B198" s="31" t="s">
        <v>217</v>
      </c>
      <c r="C198" s="32">
        <f t="shared" si="101"/>
        <v>5792</v>
      </c>
      <c r="D198" s="32">
        <f>9+3804</f>
        <v>3813</v>
      </c>
      <c r="E198" s="32">
        <f>7+943</f>
        <v>950</v>
      </c>
      <c r="F198" s="32">
        <f>1045-16</f>
        <v>1029</v>
      </c>
      <c r="G198" s="32">
        <v>1310</v>
      </c>
      <c r="H198" s="32">
        <f>33+2303</f>
        <v>2336</v>
      </c>
      <c r="I198" s="32">
        <v>141</v>
      </c>
      <c r="J198" s="21">
        <f t="shared" si="100"/>
        <v>732</v>
      </c>
      <c r="K198" s="37">
        <v>1</v>
      </c>
      <c r="L198" s="37">
        <v>192</v>
      </c>
      <c r="M198" s="37">
        <v>256</v>
      </c>
      <c r="N198" s="37">
        <v>0</v>
      </c>
      <c r="O198" s="37">
        <v>255</v>
      </c>
      <c r="P198" s="54">
        <v>28</v>
      </c>
      <c r="Q198" s="38">
        <v>255</v>
      </c>
      <c r="R198" s="21">
        <v>168</v>
      </c>
      <c r="S198" s="21">
        <v>130</v>
      </c>
      <c r="T198" s="21">
        <v>103</v>
      </c>
    </row>
    <row r="199" spans="1:20" s="4" customFormat="1" x14ac:dyDescent="0.3">
      <c r="A199" s="34">
        <v>22</v>
      </c>
      <c r="B199" s="31" t="s">
        <v>173</v>
      </c>
      <c r="C199" s="32">
        <f t="shared" si="101"/>
        <v>116</v>
      </c>
      <c r="D199" s="32">
        <v>3</v>
      </c>
      <c r="E199" s="32">
        <v>0</v>
      </c>
      <c r="F199" s="32">
        <v>113</v>
      </c>
      <c r="G199" s="32">
        <v>20</v>
      </c>
      <c r="H199" s="32">
        <v>52</v>
      </c>
      <c r="I199" s="32">
        <v>0</v>
      </c>
      <c r="J199" s="21">
        <f t="shared" si="100"/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54">
        <v>0</v>
      </c>
      <c r="Q199" s="38">
        <v>0</v>
      </c>
      <c r="R199" s="21"/>
      <c r="S199" s="21"/>
      <c r="T199" s="21"/>
    </row>
    <row r="200" spans="1:20" s="4" customFormat="1" x14ac:dyDescent="0.3">
      <c r="A200" s="34">
        <v>23</v>
      </c>
      <c r="B200" s="31" t="s">
        <v>149</v>
      </c>
      <c r="C200" s="32">
        <f t="shared" si="101"/>
        <v>1109</v>
      </c>
      <c r="D200" s="32">
        <f>426-D196-D206</f>
        <v>408</v>
      </c>
      <c r="E200" s="32">
        <f>136-E196-E206</f>
        <v>135</v>
      </c>
      <c r="F200" s="32">
        <f>617-F196-F206</f>
        <v>566</v>
      </c>
      <c r="G200" s="32">
        <f>101-G196-G206</f>
        <v>89</v>
      </c>
      <c r="H200" s="32">
        <v>139</v>
      </c>
      <c r="I200" s="32">
        <v>26</v>
      </c>
      <c r="J200" s="21">
        <f t="shared" si="100"/>
        <v>165</v>
      </c>
      <c r="K200" s="37">
        <v>6</v>
      </c>
      <c r="L200" s="37">
        <v>29</v>
      </c>
      <c r="M200" s="37">
        <v>44</v>
      </c>
      <c r="N200" s="37">
        <v>0</v>
      </c>
      <c r="O200" s="37">
        <v>66</v>
      </c>
      <c r="P200" s="54">
        <v>20</v>
      </c>
      <c r="Q200" s="38">
        <v>57</v>
      </c>
      <c r="R200" s="21">
        <v>53</v>
      </c>
      <c r="S200" s="21">
        <v>30</v>
      </c>
      <c r="T200" s="21">
        <v>25</v>
      </c>
    </row>
    <row r="201" spans="1:20" s="4" customFormat="1" x14ac:dyDescent="0.3">
      <c r="A201" s="34">
        <v>24</v>
      </c>
      <c r="B201" s="31" t="s">
        <v>174</v>
      </c>
      <c r="C201" s="32">
        <f t="shared" si="101"/>
        <v>44</v>
      </c>
      <c r="D201" s="32">
        <v>29</v>
      </c>
      <c r="E201" s="32">
        <v>1</v>
      </c>
      <c r="F201" s="32">
        <v>14</v>
      </c>
      <c r="G201" s="32">
        <v>5</v>
      </c>
      <c r="H201" s="32">
        <v>41</v>
      </c>
      <c r="I201" s="32">
        <v>1</v>
      </c>
      <c r="J201" s="21">
        <f t="shared" si="100"/>
        <v>9</v>
      </c>
      <c r="K201" s="37">
        <v>0</v>
      </c>
      <c r="L201" s="37">
        <v>0</v>
      </c>
      <c r="M201" s="37">
        <v>6</v>
      </c>
      <c r="N201" s="37">
        <v>0</v>
      </c>
      <c r="O201" s="37">
        <v>2</v>
      </c>
      <c r="P201" s="54">
        <v>1</v>
      </c>
      <c r="Q201" s="38">
        <v>0</v>
      </c>
      <c r="R201" s="21"/>
      <c r="S201" s="21"/>
      <c r="T201" s="21"/>
    </row>
    <row r="202" spans="1:20" s="4" customFormat="1" x14ac:dyDescent="0.3">
      <c r="A202" s="34">
        <v>25</v>
      </c>
      <c r="B202" s="31" t="s">
        <v>175</v>
      </c>
      <c r="C202" s="32">
        <f t="shared" si="101"/>
        <v>390</v>
      </c>
      <c r="D202" s="32">
        <v>249</v>
      </c>
      <c r="E202" s="32">
        <v>1</v>
      </c>
      <c r="F202" s="32">
        <v>140</v>
      </c>
      <c r="G202" s="32">
        <v>111</v>
      </c>
      <c r="H202" s="32">
        <v>138</v>
      </c>
      <c r="I202" s="32">
        <v>13</v>
      </c>
      <c r="J202" s="21">
        <f t="shared" si="100"/>
        <v>27</v>
      </c>
      <c r="K202" s="37">
        <v>0</v>
      </c>
      <c r="L202" s="37">
        <v>3</v>
      </c>
      <c r="M202" s="37">
        <v>16</v>
      </c>
      <c r="N202" s="37">
        <v>0</v>
      </c>
      <c r="O202" s="37">
        <v>8</v>
      </c>
      <c r="P202" s="54">
        <v>0</v>
      </c>
      <c r="Q202" s="38">
        <v>3</v>
      </c>
      <c r="R202" s="21">
        <v>2</v>
      </c>
      <c r="S202" s="21"/>
      <c r="T202" s="21">
        <v>2</v>
      </c>
    </row>
    <row r="203" spans="1:20" s="4" customFormat="1" x14ac:dyDescent="0.3">
      <c r="A203" s="34">
        <v>26</v>
      </c>
      <c r="B203" s="31" t="s">
        <v>176</v>
      </c>
      <c r="C203" s="32">
        <f t="shared" si="101"/>
        <v>79</v>
      </c>
      <c r="D203" s="32">
        <v>72</v>
      </c>
      <c r="E203" s="32">
        <v>0</v>
      </c>
      <c r="F203" s="32">
        <v>7</v>
      </c>
      <c r="G203" s="32">
        <v>12</v>
      </c>
      <c r="H203" s="32">
        <v>78</v>
      </c>
      <c r="I203" s="32">
        <v>6</v>
      </c>
      <c r="J203" s="21">
        <f t="shared" si="100"/>
        <v>5</v>
      </c>
      <c r="K203" s="37">
        <v>0</v>
      </c>
      <c r="L203" s="37">
        <v>0</v>
      </c>
      <c r="M203" s="37">
        <v>1</v>
      </c>
      <c r="N203" s="37">
        <v>0</v>
      </c>
      <c r="O203" s="37">
        <v>4</v>
      </c>
      <c r="P203" s="54">
        <v>0</v>
      </c>
      <c r="Q203" s="38">
        <v>0</v>
      </c>
      <c r="R203" s="21"/>
      <c r="S203" s="21"/>
      <c r="T203" s="21"/>
    </row>
    <row r="204" spans="1:20" s="4" customFormat="1" x14ac:dyDescent="0.3">
      <c r="A204" s="34">
        <v>27</v>
      </c>
      <c r="B204" s="31" t="s">
        <v>177</v>
      </c>
      <c r="C204" s="32">
        <f t="shared" si="101"/>
        <v>28</v>
      </c>
      <c r="D204" s="32">
        <v>8</v>
      </c>
      <c r="E204" s="32">
        <v>0</v>
      </c>
      <c r="F204" s="32">
        <v>20</v>
      </c>
      <c r="G204" s="32">
        <v>10</v>
      </c>
      <c r="H204" s="32">
        <v>4</v>
      </c>
      <c r="I204" s="32">
        <v>1</v>
      </c>
      <c r="J204" s="21">
        <f t="shared" si="100"/>
        <v>2</v>
      </c>
      <c r="K204" s="37">
        <v>0</v>
      </c>
      <c r="L204" s="37">
        <v>0</v>
      </c>
      <c r="M204" s="37">
        <v>2</v>
      </c>
      <c r="N204" s="37">
        <v>0</v>
      </c>
      <c r="O204" s="37">
        <v>0</v>
      </c>
      <c r="P204" s="54">
        <v>0</v>
      </c>
      <c r="Q204" s="38">
        <v>0</v>
      </c>
      <c r="R204" s="21"/>
      <c r="S204" s="21"/>
      <c r="T204" s="21"/>
    </row>
    <row r="205" spans="1:20" s="4" customFormat="1" x14ac:dyDescent="0.3">
      <c r="A205" s="34">
        <v>28</v>
      </c>
      <c r="B205" s="31" t="s">
        <v>150</v>
      </c>
      <c r="C205" s="32">
        <f t="shared" si="101"/>
        <v>3487</v>
      </c>
      <c r="D205" s="32">
        <v>2030</v>
      </c>
      <c r="E205" s="32">
        <v>843</v>
      </c>
      <c r="F205" s="32">
        <v>614</v>
      </c>
      <c r="G205" s="32">
        <v>1974</v>
      </c>
      <c r="H205" s="32">
        <v>1442</v>
      </c>
      <c r="I205" s="32">
        <v>68</v>
      </c>
      <c r="J205" s="21">
        <f t="shared" si="100"/>
        <v>506</v>
      </c>
      <c r="K205" s="37">
        <v>10</v>
      </c>
      <c r="L205" s="37">
        <v>199</v>
      </c>
      <c r="M205" s="37">
        <v>136</v>
      </c>
      <c r="N205" s="37">
        <v>0</v>
      </c>
      <c r="O205" s="37">
        <v>155</v>
      </c>
      <c r="P205" s="54">
        <v>6</v>
      </c>
      <c r="Q205" s="38">
        <v>147</v>
      </c>
      <c r="R205" s="21">
        <f>4+1+55+13</f>
        <v>73</v>
      </c>
      <c r="S205" s="21">
        <v>53</v>
      </c>
      <c r="T205" s="21">
        <v>58</v>
      </c>
    </row>
    <row r="206" spans="1:20" s="4" customFormat="1" x14ac:dyDescent="0.3">
      <c r="A206" s="34">
        <v>29</v>
      </c>
      <c r="B206" s="31" t="s">
        <v>164</v>
      </c>
      <c r="C206" s="32">
        <f t="shared" si="101"/>
        <v>47</v>
      </c>
      <c r="D206" s="32">
        <v>9</v>
      </c>
      <c r="E206" s="32">
        <v>1</v>
      </c>
      <c r="F206" s="32">
        <v>37</v>
      </c>
      <c r="G206" s="32">
        <v>11</v>
      </c>
      <c r="H206" s="32">
        <v>3</v>
      </c>
      <c r="I206" s="32">
        <v>3</v>
      </c>
      <c r="J206" s="21">
        <f t="shared" si="100"/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54">
        <v>0</v>
      </c>
      <c r="Q206" s="38">
        <v>0</v>
      </c>
      <c r="R206" s="21"/>
      <c r="S206" s="21"/>
      <c r="T206" s="21"/>
    </row>
    <row r="207" spans="1:20" s="4" customFormat="1" x14ac:dyDescent="0.3">
      <c r="A207" s="34">
        <v>30</v>
      </c>
      <c r="B207" s="31" t="s">
        <v>204</v>
      </c>
      <c r="C207" s="32">
        <f t="shared" si="101"/>
        <v>3</v>
      </c>
      <c r="D207" s="32">
        <v>3</v>
      </c>
      <c r="E207" s="32">
        <v>0</v>
      </c>
      <c r="F207" s="32">
        <v>0</v>
      </c>
      <c r="G207" s="32">
        <v>0</v>
      </c>
      <c r="H207" s="32">
        <v>3</v>
      </c>
      <c r="I207" s="32">
        <v>0</v>
      </c>
      <c r="J207" s="21">
        <f t="shared" si="100"/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54">
        <v>0</v>
      </c>
      <c r="Q207" s="38">
        <v>0</v>
      </c>
      <c r="R207" s="21"/>
      <c r="S207" s="21"/>
      <c r="T207" s="21"/>
    </row>
    <row r="208" spans="1:20" s="4" customFormat="1" x14ac:dyDescent="0.3">
      <c r="A208" s="34">
        <v>31</v>
      </c>
      <c r="B208" s="31" t="s">
        <v>205</v>
      </c>
      <c r="C208" s="32">
        <f t="shared" si="101"/>
        <v>6</v>
      </c>
      <c r="D208" s="32">
        <v>5</v>
      </c>
      <c r="E208" s="32">
        <v>0</v>
      </c>
      <c r="F208" s="32">
        <v>1</v>
      </c>
      <c r="G208" s="32">
        <v>3</v>
      </c>
      <c r="H208" s="32">
        <v>1</v>
      </c>
      <c r="I208" s="32">
        <v>0</v>
      </c>
      <c r="J208" s="21">
        <f t="shared" si="100"/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54">
        <v>0</v>
      </c>
      <c r="Q208" s="38">
        <v>0</v>
      </c>
      <c r="R208" s="21"/>
      <c r="S208" s="21"/>
      <c r="T208" s="21"/>
    </row>
    <row r="209" spans="1:20" s="4" customFormat="1" x14ac:dyDescent="0.3">
      <c r="A209" s="34">
        <v>32</v>
      </c>
      <c r="B209" s="31" t="s">
        <v>178</v>
      </c>
      <c r="C209" s="32">
        <f t="shared" si="101"/>
        <v>31</v>
      </c>
      <c r="D209" s="32">
        <v>31</v>
      </c>
      <c r="E209" s="32">
        <v>0</v>
      </c>
      <c r="F209" s="32">
        <v>0</v>
      </c>
      <c r="G209" s="32">
        <v>4</v>
      </c>
      <c r="H209" s="32">
        <v>8</v>
      </c>
      <c r="I209" s="32">
        <v>1</v>
      </c>
      <c r="J209" s="21">
        <f t="shared" si="100"/>
        <v>1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54">
        <v>1</v>
      </c>
      <c r="Q209" s="38">
        <v>0</v>
      </c>
      <c r="R209" s="21"/>
      <c r="S209" s="21"/>
      <c r="T209" s="21"/>
    </row>
    <row r="210" spans="1:20" s="3" customFormat="1" x14ac:dyDescent="0.25">
      <c r="A210" s="47" t="s">
        <v>239</v>
      </c>
      <c r="B210" s="47"/>
      <c r="C210" s="21">
        <f>D210+E210+F210</f>
        <v>14785</v>
      </c>
      <c r="D210" s="22">
        <f t="shared" ref="D210:T210" si="102">SUM(D178:D209)</f>
        <v>8587</v>
      </c>
      <c r="E210" s="22">
        <f t="shared" si="102"/>
        <v>2371</v>
      </c>
      <c r="F210" s="22">
        <f t="shared" si="102"/>
        <v>3827</v>
      </c>
      <c r="G210" s="22">
        <f t="shared" si="102"/>
        <v>4041</v>
      </c>
      <c r="H210" s="22">
        <f t="shared" si="102"/>
        <v>5476</v>
      </c>
      <c r="I210" s="22">
        <f t="shared" si="102"/>
        <v>375</v>
      </c>
      <c r="J210" s="22">
        <f>K210+M210+N210+O210+P210+L210</f>
        <v>1911</v>
      </c>
      <c r="K210" s="22">
        <f t="shared" si="102"/>
        <v>20</v>
      </c>
      <c r="L210" s="22">
        <f t="shared" si="102"/>
        <v>500</v>
      </c>
      <c r="M210" s="22">
        <f t="shared" si="102"/>
        <v>566</v>
      </c>
      <c r="N210" s="22">
        <f t="shared" si="102"/>
        <v>0</v>
      </c>
      <c r="O210" s="22">
        <f t="shared" si="102"/>
        <v>720</v>
      </c>
      <c r="P210" s="22">
        <f t="shared" si="102"/>
        <v>105</v>
      </c>
      <c r="Q210" s="22">
        <f t="shared" si="102"/>
        <v>597</v>
      </c>
      <c r="R210" s="22">
        <f t="shared" si="102"/>
        <v>388</v>
      </c>
      <c r="S210" s="22">
        <f t="shared" si="102"/>
        <v>270</v>
      </c>
      <c r="T210" s="22">
        <f t="shared" si="102"/>
        <v>233</v>
      </c>
    </row>
    <row r="211" spans="1:20" s="4" customFormat="1" x14ac:dyDescent="0.25">
      <c r="A211" s="19"/>
      <c r="B211" s="36" t="s">
        <v>237</v>
      </c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s="4" customFormat="1" x14ac:dyDescent="0.25">
      <c r="A212" s="19">
        <v>1</v>
      </c>
      <c r="B212" s="20" t="s">
        <v>29</v>
      </c>
      <c r="C212" s="21">
        <f t="shared" ref="C212:C221" si="103">D212+E212+F212</f>
        <v>3009</v>
      </c>
      <c r="D212" s="21">
        <v>2716</v>
      </c>
      <c r="E212" s="21">
        <v>76</v>
      </c>
      <c r="F212" s="21">
        <v>217</v>
      </c>
      <c r="G212" s="21">
        <v>523</v>
      </c>
      <c r="H212" s="21">
        <v>1751</v>
      </c>
      <c r="I212" s="21">
        <v>18</v>
      </c>
      <c r="J212" s="22">
        <f>K212+L212+M212+N212+O212+P212</f>
        <v>388</v>
      </c>
      <c r="K212" s="21">
        <v>0</v>
      </c>
      <c r="L212" s="21">
        <v>75</v>
      </c>
      <c r="M212" s="21">
        <v>143</v>
      </c>
      <c r="N212" s="21">
        <v>0</v>
      </c>
      <c r="O212" s="21">
        <v>150</v>
      </c>
      <c r="P212" s="21">
        <v>20</v>
      </c>
      <c r="Q212" s="21">
        <v>8</v>
      </c>
      <c r="R212" s="21">
        <v>35</v>
      </c>
      <c r="S212" s="21">
        <v>6</v>
      </c>
      <c r="T212" s="21">
        <v>40</v>
      </c>
    </row>
    <row r="213" spans="1:20" s="4" customFormat="1" x14ac:dyDescent="0.25">
      <c r="A213" s="19">
        <v>2</v>
      </c>
      <c r="B213" s="20" t="s">
        <v>30</v>
      </c>
      <c r="C213" s="21">
        <f t="shared" si="103"/>
        <v>781</v>
      </c>
      <c r="D213" s="21">
        <v>628</v>
      </c>
      <c r="E213" s="21">
        <v>11</v>
      </c>
      <c r="F213" s="21">
        <v>142</v>
      </c>
      <c r="G213" s="21">
        <v>90</v>
      </c>
      <c r="H213" s="21">
        <v>781</v>
      </c>
      <c r="I213" s="21">
        <v>7</v>
      </c>
      <c r="J213" s="22">
        <f t="shared" ref="J213:J221" si="104">K213+L213+M213+N213+O213+P213</f>
        <v>117</v>
      </c>
      <c r="K213" s="21">
        <v>0</v>
      </c>
      <c r="L213" s="21">
        <v>14</v>
      </c>
      <c r="M213" s="21">
        <v>26</v>
      </c>
      <c r="N213" s="21">
        <v>0</v>
      </c>
      <c r="O213" s="21">
        <v>73</v>
      </c>
      <c r="P213" s="21">
        <v>4</v>
      </c>
      <c r="Q213" s="21">
        <v>1</v>
      </c>
      <c r="R213" s="21">
        <v>2</v>
      </c>
      <c r="S213" s="21">
        <v>2</v>
      </c>
      <c r="T213" s="21">
        <v>0</v>
      </c>
    </row>
    <row r="214" spans="1:20" s="4" customFormat="1" x14ac:dyDescent="0.25">
      <c r="A214" s="19">
        <v>3</v>
      </c>
      <c r="B214" s="20" t="s">
        <v>200</v>
      </c>
      <c r="C214" s="21">
        <f t="shared" si="103"/>
        <v>146</v>
      </c>
      <c r="D214" s="21">
        <v>45</v>
      </c>
      <c r="E214" s="21">
        <v>62</v>
      </c>
      <c r="F214" s="21">
        <v>39</v>
      </c>
      <c r="G214" s="21">
        <v>54</v>
      </c>
      <c r="H214" s="21">
        <v>61</v>
      </c>
      <c r="I214" s="21"/>
      <c r="J214" s="22">
        <f t="shared" si="104"/>
        <v>78</v>
      </c>
      <c r="K214" s="21">
        <v>0</v>
      </c>
      <c r="L214" s="21">
        <v>21</v>
      </c>
      <c r="M214" s="21">
        <v>22</v>
      </c>
      <c r="N214" s="21">
        <v>0</v>
      </c>
      <c r="O214" s="21">
        <v>34</v>
      </c>
      <c r="P214" s="21">
        <v>1</v>
      </c>
      <c r="Q214" s="21">
        <v>17</v>
      </c>
      <c r="R214" s="21">
        <v>31</v>
      </c>
      <c r="S214" s="21">
        <v>0</v>
      </c>
      <c r="T214" s="21">
        <v>45</v>
      </c>
    </row>
    <row r="215" spans="1:20" s="4" customFormat="1" x14ac:dyDescent="0.25">
      <c r="A215" s="19">
        <v>4</v>
      </c>
      <c r="B215" s="20" t="s">
        <v>70</v>
      </c>
      <c r="C215" s="21">
        <f t="shared" si="103"/>
        <v>176</v>
      </c>
      <c r="D215" s="21">
        <v>134</v>
      </c>
      <c r="E215" s="21">
        <v>12</v>
      </c>
      <c r="F215" s="21">
        <v>30</v>
      </c>
      <c r="G215" s="21">
        <v>25</v>
      </c>
      <c r="H215" s="21">
        <v>176</v>
      </c>
      <c r="I215" s="21"/>
      <c r="J215" s="22">
        <f t="shared" si="104"/>
        <v>26</v>
      </c>
      <c r="K215" s="21">
        <v>0</v>
      </c>
      <c r="L215" s="21">
        <v>4</v>
      </c>
      <c r="M215" s="21">
        <v>7</v>
      </c>
      <c r="N215" s="21">
        <v>0</v>
      </c>
      <c r="O215" s="21">
        <v>15</v>
      </c>
      <c r="P215" s="21">
        <v>0</v>
      </c>
      <c r="Q215" s="21">
        <v>0</v>
      </c>
      <c r="R215" s="21">
        <v>1</v>
      </c>
      <c r="S215" s="21">
        <v>1</v>
      </c>
      <c r="T215" s="21">
        <v>0</v>
      </c>
    </row>
    <row r="216" spans="1:20" s="4" customFormat="1" x14ac:dyDescent="0.3">
      <c r="A216" s="19">
        <v>5</v>
      </c>
      <c r="B216" s="40" t="s">
        <v>69</v>
      </c>
      <c r="C216" s="21">
        <f t="shared" si="103"/>
        <v>45</v>
      </c>
      <c r="D216" s="21">
        <v>30</v>
      </c>
      <c r="E216" s="21">
        <v>3</v>
      </c>
      <c r="F216" s="21">
        <v>12</v>
      </c>
      <c r="G216" s="21">
        <v>1</v>
      </c>
      <c r="H216" s="21">
        <v>0</v>
      </c>
      <c r="I216" s="21">
        <v>0</v>
      </c>
      <c r="J216" s="22">
        <f t="shared" si="104"/>
        <v>6</v>
      </c>
      <c r="K216" s="21">
        <v>0</v>
      </c>
      <c r="L216" s="21">
        <v>1</v>
      </c>
      <c r="M216" s="21">
        <v>1</v>
      </c>
      <c r="N216" s="21">
        <v>0</v>
      </c>
      <c r="O216" s="21">
        <v>4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</row>
    <row r="217" spans="1:20" s="4" customFormat="1" x14ac:dyDescent="0.25">
      <c r="A217" s="19">
        <v>6</v>
      </c>
      <c r="B217" s="20" t="s">
        <v>71</v>
      </c>
      <c r="C217" s="21">
        <f t="shared" si="103"/>
        <v>260</v>
      </c>
      <c r="D217" s="21">
        <v>179</v>
      </c>
      <c r="E217" s="21">
        <v>18</v>
      </c>
      <c r="F217" s="21">
        <v>63</v>
      </c>
      <c r="G217" s="21">
        <v>6</v>
      </c>
      <c r="H217" s="21">
        <v>260</v>
      </c>
      <c r="I217" s="21">
        <v>1</v>
      </c>
      <c r="J217" s="22">
        <f t="shared" si="104"/>
        <v>43</v>
      </c>
      <c r="K217" s="21">
        <v>0</v>
      </c>
      <c r="L217" s="21">
        <v>3</v>
      </c>
      <c r="M217" s="21">
        <v>14</v>
      </c>
      <c r="N217" s="21">
        <v>0</v>
      </c>
      <c r="O217" s="21">
        <v>15</v>
      </c>
      <c r="P217" s="21">
        <v>11</v>
      </c>
      <c r="Q217" s="21">
        <v>0</v>
      </c>
      <c r="R217" s="21">
        <v>0</v>
      </c>
      <c r="S217" s="21">
        <v>0</v>
      </c>
      <c r="T217" s="21">
        <v>0</v>
      </c>
    </row>
    <row r="218" spans="1:20" s="4" customFormat="1" x14ac:dyDescent="0.25">
      <c r="A218" s="19">
        <v>7</v>
      </c>
      <c r="B218" s="20" t="s">
        <v>72</v>
      </c>
      <c r="C218" s="21">
        <f t="shared" si="103"/>
        <v>83</v>
      </c>
      <c r="D218" s="21">
        <v>46</v>
      </c>
      <c r="E218" s="21">
        <v>5</v>
      </c>
      <c r="F218" s="21">
        <v>32</v>
      </c>
      <c r="G218" s="21">
        <v>4</v>
      </c>
      <c r="H218" s="21">
        <v>83</v>
      </c>
      <c r="I218" s="21"/>
      <c r="J218" s="22">
        <f t="shared" si="104"/>
        <v>10</v>
      </c>
      <c r="K218" s="21">
        <v>0</v>
      </c>
      <c r="L218" s="21">
        <v>0</v>
      </c>
      <c r="M218" s="21">
        <v>2</v>
      </c>
      <c r="N218" s="21">
        <v>0</v>
      </c>
      <c r="O218" s="21">
        <v>5</v>
      </c>
      <c r="P218" s="21">
        <v>3</v>
      </c>
      <c r="Q218" s="21">
        <v>0</v>
      </c>
      <c r="R218" s="21">
        <v>0</v>
      </c>
      <c r="S218" s="21">
        <v>0</v>
      </c>
      <c r="T218" s="21">
        <v>0</v>
      </c>
    </row>
    <row r="219" spans="1:20" s="4" customFormat="1" x14ac:dyDescent="0.25">
      <c r="A219" s="19">
        <v>8</v>
      </c>
      <c r="B219" s="20" t="s">
        <v>73</v>
      </c>
      <c r="C219" s="21">
        <f t="shared" si="103"/>
        <v>92</v>
      </c>
      <c r="D219" s="21">
        <v>75</v>
      </c>
      <c r="E219" s="21"/>
      <c r="F219" s="21">
        <v>17</v>
      </c>
      <c r="G219" s="21">
        <v>7</v>
      </c>
      <c r="H219" s="21">
        <v>92</v>
      </c>
      <c r="I219" s="21">
        <v>1</v>
      </c>
      <c r="J219" s="22">
        <f t="shared" si="104"/>
        <v>11</v>
      </c>
      <c r="K219" s="21">
        <v>0</v>
      </c>
      <c r="L219" s="21">
        <v>0</v>
      </c>
      <c r="M219" s="21">
        <v>0</v>
      </c>
      <c r="N219" s="21">
        <v>0</v>
      </c>
      <c r="O219" s="21">
        <v>11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</row>
    <row r="220" spans="1:20" s="4" customFormat="1" x14ac:dyDescent="0.25">
      <c r="A220" s="19">
        <v>9</v>
      </c>
      <c r="B220" s="24" t="s">
        <v>68</v>
      </c>
      <c r="C220" s="21">
        <f t="shared" si="103"/>
        <v>166</v>
      </c>
      <c r="D220" s="22">
        <v>113</v>
      </c>
      <c r="E220" s="22">
        <v>7</v>
      </c>
      <c r="F220" s="22">
        <v>46</v>
      </c>
      <c r="G220" s="22">
        <v>5</v>
      </c>
      <c r="H220" s="22">
        <v>166</v>
      </c>
      <c r="I220" s="22">
        <v>1</v>
      </c>
      <c r="J220" s="22">
        <f t="shared" si="104"/>
        <v>23</v>
      </c>
      <c r="K220" s="22">
        <v>0</v>
      </c>
      <c r="L220" s="22">
        <v>1</v>
      </c>
      <c r="M220" s="22">
        <v>6</v>
      </c>
      <c r="N220" s="22">
        <v>0</v>
      </c>
      <c r="O220" s="22">
        <v>16</v>
      </c>
      <c r="P220" s="22">
        <v>0</v>
      </c>
      <c r="Q220" s="22">
        <v>0</v>
      </c>
      <c r="R220" s="21">
        <v>0</v>
      </c>
      <c r="S220" s="22">
        <v>0</v>
      </c>
      <c r="T220" s="22">
        <v>0</v>
      </c>
    </row>
    <row r="221" spans="1:20" s="4" customFormat="1" x14ac:dyDescent="0.25">
      <c r="A221" s="19">
        <v>10</v>
      </c>
      <c r="B221" s="24" t="s">
        <v>194</v>
      </c>
      <c r="C221" s="21">
        <f t="shared" si="103"/>
        <v>0</v>
      </c>
      <c r="D221" s="22"/>
      <c r="E221" s="22"/>
      <c r="F221" s="22"/>
      <c r="G221" s="22"/>
      <c r="H221" s="22"/>
      <c r="I221" s="22"/>
      <c r="J221" s="22">
        <f t="shared" si="104"/>
        <v>2</v>
      </c>
      <c r="K221" s="22">
        <v>1</v>
      </c>
      <c r="L221" s="22">
        <v>0</v>
      </c>
      <c r="M221" s="22">
        <v>1</v>
      </c>
      <c r="N221" s="22">
        <v>0</v>
      </c>
      <c r="O221" s="22">
        <v>0</v>
      </c>
      <c r="P221" s="22">
        <v>0</v>
      </c>
      <c r="Q221" s="22">
        <v>0</v>
      </c>
      <c r="R221" s="21">
        <v>0</v>
      </c>
      <c r="S221" s="22">
        <v>0</v>
      </c>
      <c r="T221" s="22">
        <v>0</v>
      </c>
    </row>
    <row r="222" spans="1:20" s="4" customFormat="1" x14ac:dyDescent="0.25">
      <c r="A222" s="19">
        <v>11</v>
      </c>
      <c r="B222" s="24" t="s">
        <v>201</v>
      </c>
      <c r="C222" s="21">
        <f t="shared" ref="C222" si="105">D222+E222+F222</f>
        <v>0</v>
      </c>
      <c r="D222" s="22"/>
      <c r="E222" s="22"/>
      <c r="F222" s="22"/>
      <c r="G222" s="22"/>
      <c r="H222" s="22"/>
      <c r="I222" s="22"/>
      <c r="J222" s="22">
        <f t="shared" ref="J222" si="106">K222+L222+M222+N222+O222+P222</f>
        <v>1</v>
      </c>
      <c r="K222" s="22">
        <v>0</v>
      </c>
      <c r="L222" s="22">
        <v>0</v>
      </c>
      <c r="M222" s="22">
        <v>1</v>
      </c>
      <c r="N222" s="22">
        <v>0</v>
      </c>
      <c r="O222" s="22">
        <v>0</v>
      </c>
      <c r="P222" s="22">
        <v>0</v>
      </c>
      <c r="Q222" s="22">
        <v>0</v>
      </c>
      <c r="R222" s="21">
        <v>0</v>
      </c>
      <c r="S222" s="22">
        <v>0</v>
      </c>
      <c r="T222" s="22">
        <v>0</v>
      </c>
    </row>
    <row r="223" spans="1:20" s="3" customFormat="1" x14ac:dyDescent="0.25">
      <c r="A223" s="47" t="s">
        <v>14</v>
      </c>
      <c r="B223" s="47"/>
      <c r="C223" s="21">
        <f>D223+E223+F223</f>
        <v>4758</v>
      </c>
      <c r="D223" s="22">
        <f>SUM(D212:D222)</f>
        <v>3966</v>
      </c>
      <c r="E223" s="22">
        <f t="shared" ref="E223:I223" si="107">SUM(E212:E222)</f>
        <v>194</v>
      </c>
      <c r="F223" s="22">
        <f t="shared" si="107"/>
        <v>598</v>
      </c>
      <c r="G223" s="22">
        <f t="shared" si="107"/>
        <v>715</v>
      </c>
      <c r="H223" s="22">
        <f t="shared" si="107"/>
        <v>3370</v>
      </c>
      <c r="I223" s="22">
        <f t="shared" si="107"/>
        <v>28</v>
      </c>
      <c r="J223" s="21">
        <f>SUM(J212:J222)</f>
        <v>705</v>
      </c>
      <c r="K223" s="22">
        <f t="shared" ref="K223:T223" si="108">SUM(K212:K222)</f>
        <v>1</v>
      </c>
      <c r="L223" s="22">
        <f t="shared" si="108"/>
        <v>119</v>
      </c>
      <c r="M223" s="22">
        <f t="shared" si="108"/>
        <v>223</v>
      </c>
      <c r="N223" s="22">
        <f t="shared" si="108"/>
        <v>0</v>
      </c>
      <c r="O223" s="22">
        <f t="shared" si="108"/>
        <v>323</v>
      </c>
      <c r="P223" s="22">
        <f t="shared" si="108"/>
        <v>39</v>
      </c>
      <c r="Q223" s="22">
        <f t="shared" si="108"/>
        <v>26</v>
      </c>
      <c r="R223" s="22">
        <f t="shared" si="108"/>
        <v>69</v>
      </c>
      <c r="S223" s="22">
        <f t="shared" si="108"/>
        <v>9</v>
      </c>
      <c r="T223" s="22">
        <f t="shared" si="108"/>
        <v>85</v>
      </c>
    </row>
    <row r="224" spans="1:20" s="4" customFormat="1" x14ac:dyDescent="0.25">
      <c r="A224" s="34"/>
      <c r="B224" s="36" t="s">
        <v>359</v>
      </c>
      <c r="C224" s="36"/>
      <c r="D224" s="21"/>
      <c r="E224" s="21"/>
      <c r="F224" s="21"/>
      <c r="G224" s="21"/>
      <c r="H224" s="21"/>
      <c r="I224" s="21"/>
      <c r="J224" s="21"/>
      <c r="K224" s="36"/>
      <c r="L224" s="36"/>
      <c r="M224" s="36"/>
      <c r="N224" s="36"/>
      <c r="O224" s="36"/>
      <c r="P224" s="36"/>
      <c r="Q224" s="36"/>
      <c r="R224" s="36"/>
      <c r="S224" s="36"/>
      <c r="T224" s="36"/>
    </row>
    <row r="225" spans="1:20" s="3" customFormat="1" x14ac:dyDescent="0.25">
      <c r="A225" s="19">
        <v>1</v>
      </c>
      <c r="B225" s="41" t="s">
        <v>31</v>
      </c>
      <c r="C225" s="21">
        <f t="shared" ref="C225:C229" si="109">D225+E225+F225</f>
        <v>3498</v>
      </c>
      <c r="D225" s="21">
        <v>3112</v>
      </c>
      <c r="E225" s="21">
        <v>169</v>
      </c>
      <c r="F225" s="21">
        <v>217</v>
      </c>
      <c r="G225" s="21">
        <v>723</v>
      </c>
      <c r="H225" s="21">
        <v>1524</v>
      </c>
      <c r="I225" s="21">
        <v>44</v>
      </c>
      <c r="J225" s="22">
        <f>K225+M225+N225+O225+P225+L225</f>
        <v>424</v>
      </c>
      <c r="K225" s="21">
        <v>2</v>
      </c>
      <c r="L225" s="21">
        <v>62</v>
      </c>
      <c r="M225" s="21">
        <v>226</v>
      </c>
      <c r="N225" s="21">
        <v>0</v>
      </c>
      <c r="O225" s="21">
        <v>112</v>
      </c>
      <c r="P225" s="21">
        <v>22</v>
      </c>
      <c r="Q225" s="21">
        <v>4</v>
      </c>
      <c r="R225" s="21">
        <v>71</v>
      </c>
      <c r="S225" s="21">
        <v>5</v>
      </c>
      <c r="T225" s="21">
        <v>66</v>
      </c>
    </row>
    <row r="226" spans="1:20" s="3" customFormat="1" x14ac:dyDescent="0.25">
      <c r="A226" s="19">
        <v>2</v>
      </c>
      <c r="B226" s="36" t="s">
        <v>32</v>
      </c>
      <c r="C226" s="21">
        <f t="shared" si="109"/>
        <v>1272</v>
      </c>
      <c r="D226" s="21">
        <v>1084</v>
      </c>
      <c r="E226" s="21">
        <v>7</v>
      </c>
      <c r="F226" s="21">
        <v>181</v>
      </c>
      <c r="G226" s="21">
        <v>178</v>
      </c>
      <c r="H226" s="21">
        <v>574</v>
      </c>
      <c r="I226" s="21">
        <v>42</v>
      </c>
      <c r="J226" s="22">
        <f t="shared" ref="J226:J229" si="110">K226+M226+N226+O226+P226+L226</f>
        <v>133</v>
      </c>
      <c r="K226" s="21">
        <v>0</v>
      </c>
      <c r="L226" s="21">
        <v>18</v>
      </c>
      <c r="M226" s="21">
        <v>79</v>
      </c>
      <c r="N226" s="21">
        <v>0</v>
      </c>
      <c r="O226" s="21">
        <v>33</v>
      </c>
      <c r="P226" s="21">
        <v>3</v>
      </c>
      <c r="Q226" s="21">
        <v>0</v>
      </c>
      <c r="R226" s="21">
        <v>2</v>
      </c>
      <c r="S226" s="21">
        <v>0</v>
      </c>
      <c r="T226" s="21">
        <v>2</v>
      </c>
    </row>
    <row r="227" spans="1:20" s="3" customFormat="1" x14ac:dyDescent="0.25">
      <c r="A227" s="19">
        <v>3</v>
      </c>
      <c r="B227" s="36" t="s">
        <v>33</v>
      </c>
      <c r="C227" s="21">
        <f t="shared" si="109"/>
        <v>145</v>
      </c>
      <c r="D227" s="21">
        <v>108</v>
      </c>
      <c r="E227" s="21">
        <v>1</v>
      </c>
      <c r="F227" s="21">
        <v>36</v>
      </c>
      <c r="G227" s="21">
        <v>17</v>
      </c>
      <c r="H227" s="21">
        <v>1</v>
      </c>
      <c r="I227" s="21">
        <v>11</v>
      </c>
      <c r="J227" s="22">
        <f t="shared" si="110"/>
        <v>14</v>
      </c>
      <c r="K227" s="21">
        <v>0</v>
      </c>
      <c r="L227" s="21">
        <v>0</v>
      </c>
      <c r="M227" s="21">
        <v>7</v>
      </c>
      <c r="N227" s="21">
        <v>0</v>
      </c>
      <c r="O227" s="21">
        <v>2</v>
      </c>
      <c r="P227" s="21">
        <v>5</v>
      </c>
      <c r="Q227" s="21">
        <v>0</v>
      </c>
      <c r="R227" s="21">
        <v>0</v>
      </c>
      <c r="S227" s="21">
        <v>0</v>
      </c>
      <c r="T227" s="21">
        <v>0</v>
      </c>
    </row>
    <row r="228" spans="1:20" s="3" customFormat="1" x14ac:dyDescent="0.25">
      <c r="A228" s="34">
        <v>4</v>
      </c>
      <c r="B228" s="36" t="s">
        <v>34</v>
      </c>
      <c r="C228" s="21">
        <f>D228+E228+F228</f>
        <v>1</v>
      </c>
      <c r="D228" s="22">
        <v>0</v>
      </c>
      <c r="E228" s="22">
        <v>0</v>
      </c>
      <c r="F228" s="22">
        <v>1</v>
      </c>
      <c r="G228" s="22">
        <v>0</v>
      </c>
      <c r="H228" s="22">
        <v>0</v>
      </c>
      <c r="I228" s="22">
        <v>0</v>
      </c>
      <c r="J228" s="22">
        <f t="shared" si="110"/>
        <v>4</v>
      </c>
      <c r="K228" s="22">
        <v>0</v>
      </c>
      <c r="L228" s="22">
        <v>0</v>
      </c>
      <c r="M228" s="22">
        <v>3</v>
      </c>
      <c r="N228" s="22">
        <v>0</v>
      </c>
      <c r="O228" s="22">
        <v>1</v>
      </c>
      <c r="P228" s="22">
        <v>0</v>
      </c>
      <c r="Q228" s="22">
        <v>1</v>
      </c>
      <c r="R228" s="21">
        <v>1</v>
      </c>
      <c r="S228" s="22">
        <v>0</v>
      </c>
      <c r="T228" s="22">
        <v>1</v>
      </c>
    </row>
    <row r="229" spans="1:20" s="3" customFormat="1" x14ac:dyDescent="0.25">
      <c r="A229" s="34">
        <v>5</v>
      </c>
      <c r="B229" s="36" t="s">
        <v>191</v>
      </c>
      <c r="C229" s="21">
        <f t="shared" si="109"/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f t="shared" si="110"/>
        <v>2</v>
      </c>
      <c r="K229" s="22">
        <v>0</v>
      </c>
      <c r="L229" s="22">
        <v>0</v>
      </c>
      <c r="M229" s="22">
        <v>2</v>
      </c>
      <c r="N229" s="22">
        <v>0</v>
      </c>
      <c r="O229" s="22">
        <v>0</v>
      </c>
      <c r="P229" s="22">
        <v>0</v>
      </c>
      <c r="Q229" s="22">
        <v>0</v>
      </c>
      <c r="R229" s="21">
        <v>0</v>
      </c>
      <c r="S229" s="22">
        <v>0</v>
      </c>
      <c r="T229" s="22">
        <v>0</v>
      </c>
    </row>
    <row r="230" spans="1:20" s="3" customFormat="1" x14ac:dyDescent="0.25">
      <c r="A230" s="47" t="s">
        <v>14</v>
      </c>
      <c r="B230" s="47"/>
      <c r="C230" s="21">
        <f>D230+E230+F230</f>
        <v>4916</v>
      </c>
      <c r="D230" s="21">
        <f>SUM(D225:D229)</f>
        <v>4304</v>
      </c>
      <c r="E230" s="21">
        <f t="shared" ref="E230:I230" si="111">SUM(E225:E229)</f>
        <v>177</v>
      </c>
      <c r="F230" s="21">
        <f t="shared" si="111"/>
        <v>435</v>
      </c>
      <c r="G230" s="21">
        <f t="shared" si="111"/>
        <v>918</v>
      </c>
      <c r="H230" s="21">
        <f t="shared" si="111"/>
        <v>2099</v>
      </c>
      <c r="I230" s="21">
        <f t="shared" si="111"/>
        <v>97</v>
      </c>
      <c r="J230" s="21">
        <f>J229+J227+J226+J225+J228</f>
        <v>577</v>
      </c>
      <c r="K230" s="21">
        <f t="shared" ref="K230:T230" si="112">SUM(K225:K229)</f>
        <v>2</v>
      </c>
      <c r="L230" s="21">
        <f t="shared" si="112"/>
        <v>80</v>
      </c>
      <c r="M230" s="21">
        <f t="shared" si="112"/>
        <v>317</v>
      </c>
      <c r="N230" s="21">
        <f t="shared" si="112"/>
        <v>0</v>
      </c>
      <c r="O230" s="21">
        <f t="shared" si="112"/>
        <v>148</v>
      </c>
      <c r="P230" s="21">
        <f t="shared" si="112"/>
        <v>30</v>
      </c>
      <c r="Q230" s="21">
        <f t="shared" si="112"/>
        <v>5</v>
      </c>
      <c r="R230" s="21">
        <f t="shared" si="112"/>
        <v>74</v>
      </c>
      <c r="S230" s="21">
        <f t="shared" si="112"/>
        <v>5</v>
      </c>
      <c r="T230" s="21">
        <f t="shared" si="112"/>
        <v>69</v>
      </c>
    </row>
    <row r="231" spans="1:20" s="3" customFormat="1" x14ac:dyDescent="0.25">
      <c r="A231" s="43" t="s">
        <v>240</v>
      </c>
      <c r="B231" s="43"/>
      <c r="C231" s="21">
        <f>C230+C223</f>
        <v>9674</v>
      </c>
      <c r="D231" s="21">
        <f t="shared" ref="D231:T231" si="113">D230+D223</f>
        <v>8270</v>
      </c>
      <c r="E231" s="21">
        <f t="shared" si="113"/>
        <v>371</v>
      </c>
      <c r="F231" s="21">
        <f t="shared" si="113"/>
        <v>1033</v>
      </c>
      <c r="G231" s="21">
        <f t="shared" si="113"/>
        <v>1633</v>
      </c>
      <c r="H231" s="21">
        <f t="shared" si="113"/>
        <v>5469</v>
      </c>
      <c r="I231" s="21">
        <f t="shared" si="113"/>
        <v>125</v>
      </c>
      <c r="J231" s="22">
        <f>K231+M231+N231+O231+P231+L231</f>
        <v>1282</v>
      </c>
      <c r="K231" s="21">
        <f t="shared" si="113"/>
        <v>3</v>
      </c>
      <c r="L231" s="21">
        <f t="shared" si="113"/>
        <v>199</v>
      </c>
      <c r="M231" s="21">
        <f t="shared" si="113"/>
        <v>540</v>
      </c>
      <c r="N231" s="21">
        <f t="shared" si="113"/>
        <v>0</v>
      </c>
      <c r="O231" s="21">
        <f t="shared" si="113"/>
        <v>471</v>
      </c>
      <c r="P231" s="21">
        <f t="shared" si="113"/>
        <v>69</v>
      </c>
      <c r="Q231" s="21">
        <f t="shared" si="113"/>
        <v>31</v>
      </c>
      <c r="R231" s="21">
        <f t="shared" si="113"/>
        <v>143</v>
      </c>
      <c r="S231" s="21">
        <f t="shared" si="113"/>
        <v>14</v>
      </c>
      <c r="T231" s="21">
        <f t="shared" si="113"/>
        <v>154</v>
      </c>
    </row>
    <row r="232" spans="1:20" s="4" customFormat="1" ht="20.25" customHeight="1" x14ac:dyDescent="0.25">
      <c r="A232" s="19"/>
      <c r="B232" s="36" t="s">
        <v>236</v>
      </c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</row>
    <row r="233" spans="1:20" s="4" customFormat="1" x14ac:dyDescent="0.25">
      <c r="A233" s="19">
        <v>1</v>
      </c>
      <c r="B233" s="55" t="s">
        <v>279</v>
      </c>
      <c r="C233" s="21"/>
      <c r="D233" s="21"/>
      <c r="E233" s="21"/>
      <c r="F233" s="21"/>
      <c r="G233" s="21"/>
      <c r="H233" s="21"/>
      <c r="I233" s="21"/>
      <c r="J233" s="21">
        <f>L233+M233+N233+O233+P233</f>
        <v>1</v>
      </c>
      <c r="K233" s="21"/>
      <c r="L233" s="21">
        <v>1</v>
      </c>
      <c r="M233" s="21"/>
      <c r="N233" s="21"/>
      <c r="O233" s="21"/>
      <c r="P233" s="21"/>
      <c r="Q233" s="21"/>
      <c r="R233" s="21"/>
      <c r="S233" s="21"/>
      <c r="T233" s="21"/>
    </row>
    <row r="234" spans="1:20" s="4" customFormat="1" x14ac:dyDescent="0.25">
      <c r="A234" s="19">
        <f>A233+1</f>
        <v>2</v>
      </c>
      <c r="B234" s="55" t="s">
        <v>280</v>
      </c>
      <c r="C234" s="21">
        <f>D234+E234+F234</f>
        <v>21</v>
      </c>
      <c r="D234" s="21">
        <v>6</v>
      </c>
      <c r="E234" s="21"/>
      <c r="F234" s="21">
        <v>15</v>
      </c>
      <c r="G234" s="21">
        <v>1</v>
      </c>
      <c r="H234" s="21">
        <v>1</v>
      </c>
      <c r="I234" s="21">
        <v>2</v>
      </c>
      <c r="J234" s="21">
        <f t="shared" ref="J234:J297" si="114">L234+M234+N234+O234+P234</f>
        <v>2</v>
      </c>
      <c r="K234" s="21"/>
      <c r="L234" s="21"/>
      <c r="M234" s="21">
        <v>1</v>
      </c>
      <c r="N234" s="21"/>
      <c r="O234" s="21"/>
      <c r="P234" s="21">
        <v>1</v>
      </c>
      <c r="Q234" s="21"/>
      <c r="R234" s="21"/>
      <c r="S234" s="21"/>
      <c r="T234" s="21"/>
    </row>
    <row r="235" spans="1:20" s="4" customFormat="1" x14ac:dyDescent="0.25">
      <c r="A235" s="19">
        <f t="shared" ref="A235:A311" si="115">A234+1</f>
        <v>3</v>
      </c>
      <c r="B235" s="55" t="s">
        <v>281</v>
      </c>
      <c r="C235" s="21">
        <f t="shared" ref="C235:C298" si="116">D235+E235+F235</f>
        <v>0</v>
      </c>
      <c r="D235" s="21"/>
      <c r="E235" s="21"/>
      <c r="F235" s="21"/>
      <c r="G235" s="21"/>
      <c r="H235" s="21"/>
      <c r="I235" s="21"/>
      <c r="J235" s="21">
        <f t="shared" si="114"/>
        <v>2</v>
      </c>
      <c r="K235" s="21"/>
      <c r="L235" s="21">
        <v>1</v>
      </c>
      <c r="M235" s="21">
        <v>1</v>
      </c>
      <c r="N235" s="21"/>
      <c r="O235" s="21"/>
      <c r="P235" s="21"/>
      <c r="Q235" s="21"/>
      <c r="R235" s="21"/>
      <c r="S235" s="21"/>
      <c r="T235" s="21"/>
    </row>
    <row r="236" spans="1:20" s="4" customFormat="1" x14ac:dyDescent="0.25">
      <c r="A236" s="19">
        <f t="shared" si="115"/>
        <v>4</v>
      </c>
      <c r="B236" s="55" t="s">
        <v>282</v>
      </c>
      <c r="C236" s="21">
        <f t="shared" si="116"/>
        <v>0</v>
      </c>
      <c r="D236" s="21"/>
      <c r="E236" s="21"/>
      <c r="F236" s="21"/>
      <c r="G236" s="21"/>
      <c r="H236" s="21"/>
      <c r="I236" s="21"/>
      <c r="J236" s="21">
        <f t="shared" si="114"/>
        <v>2</v>
      </c>
      <c r="K236" s="21"/>
      <c r="L236" s="21">
        <v>1</v>
      </c>
      <c r="M236" s="21">
        <v>1</v>
      </c>
      <c r="N236" s="21"/>
      <c r="O236" s="21"/>
      <c r="P236" s="21"/>
      <c r="Q236" s="21"/>
      <c r="R236" s="21"/>
      <c r="S236" s="21"/>
      <c r="T236" s="21"/>
    </row>
    <row r="237" spans="1:20" s="4" customFormat="1" x14ac:dyDescent="0.25">
      <c r="A237" s="19">
        <f t="shared" si="115"/>
        <v>5</v>
      </c>
      <c r="B237" s="55" t="s">
        <v>283</v>
      </c>
      <c r="C237" s="21">
        <f t="shared" si="116"/>
        <v>1</v>
      </c>
      <c r="D237" s="21">
        <v>1</v>
      </c>
      <c r="E237" s="21"/>
      <c r="F237" s="21"/>
      <c r="G237" s="21"/>
      <c r="H237" s="21">
        <v>1</v>
      </c>
      <c r="I237" s="21"/>
      <c r="J237" s="21">
        <f t="shared" si="114"/>
        <v>1</v>
      </c>
      <c r="K237" s="21"/>
      <c r="L237" s="21">
        <v>1</v>
      </c>
      <c r="M237" s="21"/>
      <c r="N237" s="21"/>
      <c r="O237" s="21"/>
      <c r="P237" s="21"/>
      <c r="Q237" s="21"/>
      <c r="R237" s="21"/>
      <c r="S237" s="21"/>
      <c r="T237" s="21"/>
    </row>
    <row r="238" spans="1:20" s="4" customFormat="1" x14ac:dyDescent="0.25">
      <c r="A238" s="19">
        <f t="shared" si="115"/>
        <v>6</v>
      </c>
      <c r="B238" s="55" t="s">
        <v>284</v>
      </c>
      <c r="C238" s="21">
        <f t="shared" si="116"/>
        <v>14</v>
      </c>
      <c r="D238" s="21">
        <v>14</v>
      </c>
      <c r="E238" s="21"/>
      <c r="F238" s="21"/>
      <c r="G238" s="21">
        <v>12</v>
      </c>
      <c r="H238" s="21">
        <v>12</v>
      </c>
      <c r="I238" s="21">
        <v>3</v>
      </c>
      <c r="J238" s="21">
        <f t="shared" si="114"/>
        <v>3</v>
      </c>
      <c r="K238" s="21"/>
      <c r="L238" s="21">
        <v>1</v>
      </c>
      <c r="M238" s="21">
        <v>2</v>
      </c>
      <c r="N238" s="21"/>
      <c r="O238" s="21"/>
      <c r="P238" s="21"/>
      <c r="Q238" s="21"/>
      <c r="R238" s="21"/>
      <c r="S238" s="21"/>
      <c r="T238" s="21"/>
    </row>
    <row r="239" spans="1:20" s="4" customFormat="1" x14ac:dyDescent="0.25">
      <c r="A239" s="19">
        <f t="shared" si="115"/>
        <v>7</v>
      </c>
      <c r="B239" s="55" t="s">
        <v>285</v>
      </c>
      <c r="C239" s="21">
        <f t="shared" si="116"/>
        <v>0</v>
      </c>
      <c r="D239" s="21"/>
      <c r="E239" s="21"/>
      <c r="F239" s="21"/>
      <c r="G239" s="21"/>
      <c r="H239" s="21"/>
      <c r="I239" s="21"/>
      <c r="J239" s="21">
        <f t="shared" si="114"/>
        <v>0</v>
      </c>
      <c r="K239" s="21"/>
      <c r="L239" s="21"/>
      <c r="M239" s="21"/>
      <c r="N239" s="21"/>
      <c r="O239" s="21"/>
      <c r="P239" s="21"/>
      <c r="Q239" s="21"/>
      <c r="R239" s="21"/>
      <c r="S239" s="21"/>
      <c r="T239" s="21"/>
    </row>
    <row r="240" spans="1:20" s="4" customFormat="1" x14ac:dyDescent="0.25">
      <c r="A240" s="19">
        <f t="shared" si="115"/>
        <v>8</v>
      </c>
      <c r="B240" s="55" t="s">
        <v>286</v>
      </c>
      <c r="C240" s="21">
        <f t="shared" si="116"/>
        <v>20</v>
      </c>
      <c r="D240" s="21">
        <v>20</v>
      </c>
      <c r="E240" s="21"/>
      <c r="F240" s="21"/>
      <c r="G240" s="21"/>
      <c r="H240" s="21">
        <v>10</v>
      </c>
      <c r="I240" s="21">
        <v>2</v>
      </c>
      <c r="J240" s="21">
        <f t="shared" si="114"/>
        <v>2</v>
      </c>
      <c r="K240" s="21"/>
      <c r="L240" s="21">
        <v>1</v>
      </c>
      <c r="M240" s="21">
        <v>1</v>
      </c>
      <c r="N240" s="21"/>
      <c r="O240" s="21"/>
      <c r="P240" s="21"/>
      <c r="Q240" s="21"/>
      <c r="R240" s="21">
        <v>1</v>
      </c>
      <c r="S240" s="21">
        <v>1</v>
      </c>
      <c r="T240" s="21"/>
    </row>
    <row r="241" spans="1:20" s="4" customFormat="1" x14ac:dyDescent="0.25">
      <c r="A241" s="19">
        <f t="shared" si="115"/>
        <v>9</v>
      </c>
      <c r="B241" s="55" t="s">
        <v>287</v>
      </c>
      <c r="C241" s="21">
        <f t="shared" si="116"/>
        <v>3</v>
      </c>
      <c r="D241" s="21">
        <v>1</v>
      </c>
      <c r="E241" s="21"/>
      <c r="F241" s="21">
        <v>2</v>
      </c>
      <c r="G241" s="21"/>
      <c r="H241" s="21">
        <v>2</v>
      </c>
      <c r="I241" s="21"/>
      <c r="J241" s="21">
        <f t="shared" si="114"/>
        <v>2</v>
      </c>
      <c r="K241" s="21"/>
      <c r="L241" s="21">
        <v>2</v>
      </c>
      <c r="M241" s="21"/>
      <c r="N241" s="21"/>
      <c r="O241" s="21"/>
      <c r="P241" s="21"/>
      <c r="Q241" s="21"/>
      <c r="R241" s="21"/>
      <c r="S241" s="21"/>
      <c r="T241" s="21"/>
    </row>
    <row r="242" spans="1:20" s="4" customFormat="1" x14ac:dyDescent="0.25">
      <c r="A242" s="19">
        <f t="shared" si="115"/>
        <v>10</v>
      </c>
      <c r="B242" s="55" t="s">
        <v>288</v>
      </c>
      <c r="C242" s="21">
        <f t="shared" si="116"/>
        <v>0</v>
      </c>
      <c r="D242" s="21"/>
      <c r="E242" s="21"/>
      <c r="F242" s="21"/>
      <c r="G242" s="21"/>
      <c r="H242" s="21"/>
      <c r="I242" s="21"/>
      <c r="J242" s="21">
        <f t="shared" si="114"/>
        <v>1</v>
      </c>
      <c r="K242" s="21"/>
      <c r="L242" s="21"/>
      <c r="M242" s="21">
        <v>1</v>
      </c>
      <c r="N242" s="21"/>
      <c r="O242" s="21"/>
      <c r="P242" s="21"/>
      <c r="Q242" s="21"/>
      <c r="R242" s="21"/>
      <c r="S242" s="21"/>
      <c r="T242" s="21"/>
    </row>
    <row r="243" spans="1:20" s="4" customFormat="1" x14ac:dyDescent="0.25">
      <c r="A243" s="19">
        <f t="shared" si="115"/>
        <v>11</v>
      </c>
      <c r="B243" s="55" t="s">
        <v>289</v>
      </c>
      <c r="C243" s="21">
        <f t="shared" si="116"/>
        <v>2</v>
      </c>
      <c r="D243" s="21">
        <v>1</v>
      </c>
      <c r="E243" s="21"/>
      <c r="F243" s="21">
        <v>1</v>
      </c>
      <c r="G243" s="21">
        <v>1</v>
      </c>
      <c r="H243" s="21">
        <v>1</v>
      </c>
      <c r="I243" s="21"/>
      <c r="J243" s="21">
        <f t="shared" si="114"/>
        <v>2</v>
      </c>
      <c r="K243" s="21"/>
      <c r="L243" s="21">
        <v>2</v>
      </c>
      <c r="M243" s="21"/>
      <c r="N243" s="21"/>
      <c r="O243" s="21"/>
      <c r="P243" s="21"/>
      <c r="Q243" s="21"/>
      <c r="R243" s="21"/>
      <c r="S243" s="21"/>
      <c r="T243" s="21"/>
    </row>
    <row r="244" spans="1:20" s="4" customFormat="1" x14ac:dyDescent="0.25">
      <c r="A244" s="19">
        <f t="shared" si="115"/>
        <v>12</v>
      </c>
      <c r="B244" s="55" t="s">
        <v>290</v>
      </c>
      <c r="C244" s="21">
        <f t="shared" si="116"/>
        <v>0</v>
      </c>
      <c r="D244" s="21"/>
      <c r="E244" s="21"/>
      <c r="F244" s="21"/>
      <c r="G244" s="21"/>
      <c r="H244" s="21"/>
      <c r="I244" s="21"/>
      <c r="J244" s="21">
        <f t="shared" si="114"/>
        <v>1</v>
      </c>
      <c r="K244" s="21"/>
      <c r="L244" s="21">
        <v>1</v>
      </c>
      <c r="M244" s="21"/>
      <c r="N244" s="21"/>
      <c r="O244" s="21"/>
      <c r="P244" s="21"/>
      <c r="Q244" s="21"/>
      <c r="R244" s="21"/>
      <c r="S244" s="21"/>
      <c r="T244" s="21"/>
    </row>
    <row r="245" spans="1:20" s="4" customFormat="1" x14ac:dyDescent="0.25">
      <c r="A245" s="19">
        <f t="shared" si="115"/>
        <v>13</v>
      </c>
      <c r="B245" s="55" t="s">
        <v>291</v>
      </c>
      <c r="C245" s="21">
        <f t="shared" si="116"/>
        <v>8</v>
      </c>
      <c r="D245" s="21">
        <v>3</v>
      </c>
      <c r="E245" s="21"/>
      <c r="F245" s="21">
        <v>5</v>
      </c>
      <c r="G245" s="21"/>
      <c r="H245" s="21">
        <v>3</v>
      </c>
      <c r="I245" s="21"/>
      <c r="J245" s="21">
        <f t="shared" si="114"/>
        <v>0</v>
      </c>
      <c r="K245" s="21"/>
      <c r="L245" s="21"/>
      <c r="M245" s="21"/>
      <c r="N245" s="21"/>
      <c r="O245" s="21"/>
      <c r="P245" s="21"/>
      <c r="Q245" s="21"/>
      <c r="R245" s="21"/>
      <c r="S245" s="21"/>
      <c r="T245" s="21"/>
    </row>
    <row r="246" spans="1:20" s="4" customFormat="1" x14ac:dyDescent="0.25">
      <c r="A246" s="19">
        <f t="shared" si="115"/>
        <v>14</v>
      </c>
      <c r="B246" s="55" t="s">
        <v>292</v>
      </c>
      <c r="C246" s="21">
        <f t="shared" si="116"/>
        <v>24</v>
      </c>
      <c r="D246" s="21">
        <v>17</v>
      </c>
      <c r="E246" s="21">
        <v>7</v>
      </c>
      <c r="F246" s="21"/>
      <c r="G246" s="21"/>
      <c r="H246" s="21">
        <v>2</v>
      </c>
      <c r="I246" s="21"/>
      <c r="J246" s="21">
        <f t="shared" si="114"/>
        <v>4</v>
      </c>
      <c r="K246" s="21"/>
      <c r="L246" s="21">
        <v>2</v>
      </c>
      <c r="M246" s="21">
        <v>2</v>
      </c>
      <c r="N246" s="21"/>
      <c r="O246" s="21"/>
      <c r="P246" s="21"/>
      <c r="Q246" s="21"/>
      <c r="R246" s="21">
        <v>1</v>
      </c>
      <c r="S246" s="21"/>
      <c r="T246" s="21">
        <v>1</v>
      </c>
    </row>
    <row r="247" spans="1:20" s="4" customFormat="1" x14ac:dyDescent="0.25">
      <c r="A247" s="19">
        <f t="shared" si="115"/>
        <v>15</v>
      </c>
      <c r="B247" s="55" t="s">
        <v>293</v>
      </c>
      <c r="C247" s="21">
        <f t="shared" si="116"/>
        <v>0</v>
      </c>
      <c r="D247" s="21"/>
      <c r="E247" s="21"/>
      <c r="F247" s="21"/>
      <c r="G247" s="21"/>
      <c r="H247" s="21"/>
      <c r="I247" s="21"/>
      <c r="J247" s="21">
        <f t="shared" si="114"/>
        <v>7</v>
      </c>
      <c r="K247" s="21">
        <v>2</v>
      </c>
      <c r="L247" s="21">
        <v>3</v>
      </c>
      <c r="M247" s="21">
        <v>4</v>
      </c>
      <c r="N247" s="21"/>
      <c r="O247" s="21"/>
      <c r="P247" s="21"/>
      <c r="Q247" s="21"/>
      <c r="R247" s="21">
        <v>1</v>
      </c>
      <c r="S247" s="21"/>
      <c r="T247" s="21">
        <v>1</v>
      </c>
    </row>
    <row r="248" spans="1:20" s="4" customFormat="1" x14ac:dyDescent="0.25">
      <c r="A248" s="19">
        <f t="shared" si="115"/>
        <v>16</v>
      </c>
      <c r="B248" s="55" t="s">
        <v>294</v>
      </c>
      <c r="C248" s="21">
        <f t="shared" si="116"/>
        <v>0</v>
      </c>
      <c r="D248" s="21"/>
      <c r="E248" s="21"/>
      <c r="F248" s="21"/>
      <c r="G248" s="21"/>
      <c r="H248" s="21"/>
      <c r="I248" s="21"/>
      <c r="J248" s="21">
        <f t="shared" si="114"/>
        <v>1</v>
      </c>
      <c r="K248" s="21"/>
      <c r="L248" s="21"/>
      <c r="M248" s="21">
        <v>1</v>
      </c>
      <c r="N248" s="21"/>
      <c r="O248" s="21"/>
      <c r="P248" s="21"/>
      <c r="Q248" s="21"/>
      <c r="R248" s="21"/>
      <c r="S248" s="21"/>
      <c r="T248" s="21"/>
    </row>
    <row r="249" spans="1:20" s="4" customFormat="1" x14ac:dyDescent="0.25">
      <c r="A249" s="19">
        <f t="shared" si="115"/>
        <v>17</v>
      </c>
      <c r="B249" s="55" t="s">
        <v>295</v>
      </c>
      <c r="C249" s="21">
        <f t="shared" si="116"/>
        <v>43</v>
      </c>
      <c r="D249" s="21">
        <v>42</v>
      </c>
      <c r="E249" s="21"/>
      <c r="F249" s="21">
        <v>1</v>
      </c>
      <c r="G249" s="21"/>
      <c r="H249" s="21"/>
      <c r="I249" s="21"/>
      <c r="J249" s="21">
        <f t="shared" si="114"/>
        <v>1</v>
      </c>
      <c r="K249" s="21"/>
      <c r="L249" s="21">
        <v>1</v>
      </c>
      <c r="M249" s="21"/>
      <c r="N249" s="21"/>
      <c r="O249" s="21"/>
      <c r="P249" s="21"/>
      <c r="Q249" s="21"/>
      <c r="R249" s="21">
        <v>2</v>
      </c>
      <c r="S249" s="21">
        <v>1</v>
      </c>
      <c r="T249" s="21">
        <v>1</v>
      </c>
    </row>
    <row r="250" spans="1:20" s="4" customFormat="1" x14ac:dyDescent="0.25">
      <c r="A250" s="19">
        <f t="shared" si="115"/>
        <v>18</v>
      </c>
      <c r="B250" s="55" t="s">
        <v>296</v>
      </c>
      <c r="C250" s="21">
        <f t="shared" si="116"/>
        <v>0</v>
      </c>
      <c r="D250" s="21"/>
      <c r="E250" s="21"/>
      <c r="F250" s="21"/>
      <c r="G250" s="21"/>
      <c r="H250" s="21"/>
      <c r="I250" s="21"/>
      <c r="J250" s="21">
        <f t="shared" si="114"/>
        <v>0</v>
      </c>
      <c r="K250" s="21"/>
      <c r="L250" s="21"/>
      <c r="M250" s="21"/>
      <c r="N250" s="21"/>
      <c r="O250" s="21"/>
      <c r="P250" s="21"/>
      <c r="Q250" s="21"/>
      <c r="R250" s="21"/>
      <c r="S250" s="21"/>
      <c r="T250" s="21"/>
    </row>
    <row r="251" spans="1:20" s="4" customFormat="1" x14ac:dyDescent="0.25">
      <c r="A251" s="19">
        <f t="shared" si="115"/>
        <v>19</v>
      </c>
      <c r="B251" s="55" t="s">
        <v>297</v>
      </c>
      <c r="C251" s="21">
        <f t="shared" si="116"/>
        <v>14</v>
      </c>
      <c r="D251" s="21">
        <v>5</v>
      </c>
      <c r="E251" s="21"/>
      <c r="F251" s="21">
        <v>9</v>
      </c>
      <c r="G251" s="21"/>
      <c r="H251" s="21">
        <v>14</v>
      </c>
      <c r="I251" s="21"/>
      <c r="J251" s="21">
        <f t="shared" si="114"/>
        <v>0</v>
      </c>
      <c r="K251" s="21"/>
      <c r="L251" s="21"/>
      <c r="M251" s="21"/>
      <c r="N251" s="21"/>
      <c r="O251" s="21"/>
      <c r="P251" s="21"/>
      <c r="Q251" s="21"/>
      <c r="R251" s="21"/>
      <c r="S251" s="21"/>
      <c r="T251" s="21"/>
    </row>
    <row r="252" spans="1:20" s="4" customFormat="1" x14ac:dyDescent="0.25">
      <c r="A252" s="19">
        <f t="shared" si="115"/>
        <v>20</v>
      </c>
      <c r="B252" s="55" t="s">
        <v>298</v>
      </c>
      <c r="C252" s="21">
        <f t="shared" si="116"/>
        <v>0</v>
      </c>
      <c r="D252" s="21"/>
      <c r="E252" s="21"/>
      <c r="F252" s="21"/>
      <c r="G252" s="21"/>
      <c r="H252" s="21"/>
      <c r="I252" s="21"/>
      <c r="J252" s="21">
        <f t="shared" si="114"/>
        <v>2</v>
      </c>
      <c r="K252" s="21"/>
      <c r="L252" s="21">
        <v>1</v>
      </c>
      <c r="M252" s="21">
        <v>1</v>
      </c>
      <c r="N252" s="21"/>
      <c r="O252" s="21"/>
      <c r="P252" s="21"/>
      <c r="Q252" s="21"/>
      <c r="R252" s="21"/>
      <c r="S252" s="21"/>
      <c r="T252" s="21"/>
    </row>
    <row r="253" spans="1:20" s="4" customFormat="1" x14ac:dyDescent="0.25">
      <c r="A253" s="19">
        <f t="shared" si="115"/>
        <v>21</v>
      </c>
      <c r="B253" s="55" t="s">
        <v>299</v>
      </c>
      <c r="C253" s="21">
        <f t="shared" si="116"/>
        <v>0</v>
      </c>
      <c r="D253" s="21"/>
      <c r="E253" s="21"/>
      <c r="F253" s="21"/>
      <c r="G253" s="21"/>
      <c r="H253" s="21"/>
      <c r="I253" s="21"/>
      <c r="J253" s="21">
        <f t="shared" si="114"/>
        <v>1</v>
      </c>
      <c r="K253" s="21"/>
      <c r="L253" s="21">
        <v>1</v>
      </c>
      <c r="M253" s="21"/>
      <c r="N253" s="21"/>
      <c r="O253" s="21"/>
      <c r="P253" s="21"/>
      <c r="Q253" s="21"/>
      <c r="R253" s="21"/>
      <c r="S253" s="21"/>
      <c r="T253" s="21"/>
    </row>
    <row r="254" spans="1:20" s="4" customFormat="1" x14ac:dyDescent="0.25">
      <c r="A254" s="19">
        <f t="shared" si="115"/>
        <v>22</v>
      </c>
      <c r="B254" s="55" t="s">
        <v>300</v>
      </c>
      <c r="C254" s="21">
        <f t="shared" si="116"/>
        <v>31</v>
      </c>
      <c r="D254" s="21"/>
      <c r="E254" s="21"/>
      <c r="F254" s="21">
        <v>31</v>
      </c>
      <c r="G254" s="21"/>
      <c r="H254" s="21">
        <v>4</v>
      </c>
      <c r="I254" s="21"/>
      <c r="J254" s="21">
        <f t="shared" si="114"/>
        <v>0</v>
      </c>
      <c r="K254" s="21"/>
      <c r="L254" s="21"/>
      <c r="M254" s="21"/>
      <c r="N254" s="21"/>
      <c r="O254" s="21"/>
      <c r="P254" s="21"/>
      <c r="Q254" s="21"/>
      <c r="R254" s="21"/>
      <c r="S254" s="21"/>
      <c r="T254" s="21"/>
    </row>
    <row r="255" spans="1:20" s="4" customFormat="1" x14ac:dyDescent="0.25">
      <c r="A255" s="19">
        <f t="shared" si="115"/>
        <v>23</v>
      </c>
      <c r="B255" s="55" t="s">
        <v>301</v>
      </c>
      <c r="C255" s="21">
        <f t="shared" si="116"/>
        <v>0</v>
      </c>
      <c r="D255" s="21"/>
      <c r="E255" s="21"/>
      <c r="F255" s="21"/>
      <c r="G255" s="21"/>
      <c r="H255" s="21"/>
      <c r="I255" s="21"/>
      <c r="J255" s="21">
        <f t="shared" si="114"/>
        <v>1</v>
      </c>
      <c r="K255" s="21"/>
      <c r="L255" s="21">
        <v>1</v>
      </c>
      <c r="M255" s="21"/>
      <c r="N255" s="21"/>
      <c r="O255" s="21"/>
      <c r="P255" s="21"/>
      <c r="Q255" s="21"/>
      <c r="R255" s="21"/>
      <c r="S255" s="21"/>
      <c r="T255" s="21"/>
    </row>
    <row r="256" spans="1:20" s="4" customFormat="1" x14ac:dyDescent="0.25">
      <c r="A256" s="19">
        <f t="shared" si="115"/>
        <v>24</v>
      </c>
      <c r="B256" s="55" t="s">
        <v>302</v>
      </c>
      <c r="C256" s="21">
        <f t="shared" si="116"/>
        <v>273</v>
      </c>
      <c r="D256" s="21">
        <v>61</v>
      </c>
      <c r="E256" s="21"/>
      <c r="F256" s="21">
        <v>212</v>
      </c>
      <c r="G256" s="21"/>
      <c r="H256" s="21">
        <v>42</v>
      </c>
      <c r="I256" s="21"/>
      <c r="J256" s="21">
        <f t="shared" si="114"/>
        <v>13</v>
      </c>
      <c r="K256" s="21"/>
      <c r="L256" s="21">
        <v>8</v>
      </c>
      <c r="M256" s="21">
        <v>5</v>
      </c>
      <c r="N256" s="21"/>
      <c r="O256" s="21"/>
      <c r="P256" s="21"/>
      <c r="Q256" s="21"/>
      <c r="R256" s="21"/>
      <c r="S256" s="21"/>
      <c r="T256" s="21"/>
    </row>
    <row r="257" spans="1:20" s="4" customFormat="1" x14ac:dyDescent="0.25">
      <c r="A257" s="19">
        <f t="shared" si="115"/>
        <v>25</v>
      </c>
      <c r="B257" s="55" t="s">
        <v>303</v>
      </c>
      <c r="C257" s="21">
        <f t="shared" si="116"/>
        <v>0</v>
      </c>
      <c r="D257" s="21"/>
      <c r="E257" s="21"/>
      <c r="F257" s="21"/>
      <c r="G257" s="21"/>
      <c r="H257" s="21"/>
      <c r="I257" s="21"/>
      <c r="J257" s="21">
        <f t="shared" si="114"/>
        <v>0</v>
      </c>
      <c r="K257" s="21"/>
      <c r="L257" s="21"/>
      <c r="M257" s="21"/>
      <c r="N257" s="21"/>
      <c r="O257" s="21"/>
      <c r="P257" s="21"/>
      <c r="Q257" s="21"/>
      <c r="R257" s="21"/>
      <c r="S257" s="21"/>
      <c r="T257" s="21"/>
    </row>
    <row r="258" spans="1:20" s="4" customFormat="1" x14ac:dyDescent="0.25">
      <c r="A258" s="19">
        <f t="shared" si="115"/>
        <v>26</v>
      </c>
      <c r="B258" s="55" t="s">
        <v>304</v>
      </c>
      <c r="C258" s="21">
        <f t="shared" si="116"/>
        <v>0</v>
      </c>
      <c r="D258" s="21"/>
      <c r="E258" s="21"/>
      <c r="F258" s="21"/>
      <c r="G258" s="21"/>
      <c r="H258" s="21"/>
      <c r="I258" s="21"/>
      <c r="J258" s="21">
        <f t="shared" si="114"/>
        <v>0</v>
      </c>
      <c r="K258" s="21"/>
      <c r="L258" s="21"/>
      <c r="M258" s="21"/>
      <c r="N258" s="21"/>
      <c r="O258" s="21"/>
      <c r="P258" s="21"/>
      <c r="Q258" s="21"/>
      <c r="R258" s="21"/>
      <c r="S258" s="21"/>
      <c r="T258" s="21"/>
    </row>
    <row r="259" spans="1:20" s="4" customFormat="1" x14ac:dyDescent="0.25">
      <c r="A259" s="19">
        <f t="shared" si="115"/>
        <v>27</v>
      </c>
      <c r="B259" s="55" t="s">
        <v>305</v>
      </c>
      <c r="C259" s="21">
        <f t="shared" si="116"/>
        <v>0</v>
      </c>
      <c r="D259" s="21"/>
      <c r="E259" s="21"/>
      <c r="F259" s="21"/>
      <c r="G259" s="21"/>
      <c r="H259" s="21"/>
      <c r="I259" s="21"/>
      <c r="J259" s="21">
        <f t="shared" si="114"/>
        <v>1</v>
      </c>
      <c r="K259" s="21"/>
      <c r="L259" s="21"/>
      <c r="M259" s="21">
        <v>1</v>
      </c>
      <c r="N259" s="21"/>
      <c r="O259" s="21"/>
      <c r="P259" s="21"/>
      <c r="Q259" s="21"/>
      <c r="R259" s="21"/>
      <c r="S259" s="21"/>
      <c r="T259" s="21"/>
    </row>
    <row r="260" spans="1:20" s="4" customFormat="1" x14ac:dyDescent="0.25">
      <c r="A260" s="19">
        <f t="shared" si="115"/>
        <v>28</v>
      </c>
      <c r="B260" s="55" t="s">
        <v>306</v>
      </c>
      <c r="C260" s="21">
        <f t="shared" si="116"/>
        <v>0</v>
      </c>
      <c r="D260" s="21"/>
      <c r="E260" s="21"/>
      <c r="F260" s="21"/>
      <c r="G260" s="21"/>
      <c r="H260" s="21"/>
      <c r="I260" s="21"/>
      <c r="J260" s="21">
        <f t="shared" si="114"/>
        <v>1</v>
      </c>
      <c r="K260" s="21"/>
      <c r="L260" s="21">
        <v>1</v>
      </c>
      <c r="M260" s="21"/>
      <c r="N260" s="21"/>
      <c r="O260" s="21"/>
      <c r="P260" s="21"/>
      <c r="Q260" s="21"/>
      <c r="R260" s="21"/>
      <c r="S260" s="21"/>
      <c r="T260" s="21"/>
    </row>
    <row r="261" spans="1:20" s="4" customFormat="1" x14ac:dyDescent="0.25">
      <c r="A261" s="19">
        <f t="shared" si="115"/>
        <v>29</v>
      </c>
      <c r="B261" s="55" t="s">
        <v>307</v>
      </c>
      <c r="C261" s="21">
        <f t="shared" si="116"/>
        <v>0</v>
      </c>
      <c r="D261" s="21"/>
      <c r="E261" s="21"/>
      <c r="F261" s="21"/>
      <c r="G261" s="21"/>
      <c r="H261" s="21"/>
      <c r="I261" s="21"/>
      <c r="J261" s="21">
        <f t="shared" si="114"/>
        <v>1</v>
      </c>
      <c r="K261" s="21"/>
      <c r="L261" s="21"/>
      <c r="M261" s="21">
        <v>1</v>
      </c>
      <c r="N261" s="21"/>
      <c r="O261" s="21"/>
      <c r="P261" s="21"/>
      <c r="Q261" s="21"/>
      <c r="R261" s="21"/>
      <c r="S261" s="21"/>
      <c r="T261" s="21"/>
    </row>
    <row r="262" spans="1:20" s="4" customFormat="1" x14ac:dyDescent="0.25">
      <c r="A262" s="19">
        <f t="shared" si="115"/>
        <v>30</v>
      </c>
      <c r="B262" s="55" t="s">
        <v>308</v>
      </c>
      <c r="C262" s="21">
        <f t="shared" si="116"/>
        <v>19</v>
      </c>
      <c r="D262" s="21">
        <v>4</v>
      </c>
      <c r="E262" s="21"/>
      <c r="F262" s="21">
        <v>15</v>
      </c>
      <c r="G262" s="21"/>
      <c r="H262" s="21">
        <v>6</v>
      </c>
      <c r="I262" s="21"/>
      <c r="J262" s="21">
        <f t="shared" si="114"/>
        <v>2</v>
      </c>
      <c r="K262" s="21"/>
      <c r="L262" s="21">
        <v>2</v>
      </c>
      <c r="M262" s="21"/>
      <c r="N262" s="21"/>
      <c r="O262" s="21"/>
      <c r="P262" s="21"/>
      <c r="Q262" s="21"/>
      <c r="R262" s="21"/>
      <c r="S262" s="21"/>
      <c r="T262" s="21"/>
    </row>
    <row r="263" spans="1:20" s="4" customFormat="1" x14ac:dyDescent="0.25">
      <c r="A263" s="19">
        <f t="shared" si="115"/>
        <v>31</v>
      </c>
      <c r="B263" s="55" t="s">
        <v>309</v>
      </c>
      <c r="C263" s="21">
        <f t="shared" si="116"/>
        <v>0</v>
      </c>
      <c r="D263" s="21"/>
      <c r="E263" s="21"/>
      <c r="F263" s="21"/>
      <c r="G263" s="21"/>
      <c r="H263" s="21"/>
      <c r="I263" s="21"/>
      <c r="J263" s="21">
        <f t="shared" si="114"/>
        <v>1</v>
      </c>
      <c r="K263" s="21"/>
      <c r="L263" s="21"/>
      <c r="M263" s="21">
        <v>1</v>
      </c>
      <c r="N263" s="21"/>
      <c r="O263" s="21"/>
      <c r="P263" s="21"/>
      <c r="Q263" s="21"/>
      <c r="R263" s="21"/>
      <c r="S263" s="21"/>
      <c r="T263" s="21"/>
    </row>
    <row r="264" spans="1:20" s="4" customFormat="1" x14ac:dyDescent="0.25">
      <c r="A264" s="19">
        <f t="shared" si="115"/>
        <v>32</v>
      </c>
      <c r="B264" s="55" t="s">
        <v>310</v>
      </c>
      <c r="C264" s="21">
        <f t="shared" si="116"/>
        <v>2</v>
      </c>
      <c r="D264" s="21">
        <v>2</v>
      </c>
      <c r="E264" s="21"/>
      <c r="F264" s="21"/>
      <c r="G264" s="21"/>
      <c r="H264" s="21"/>
      <c r="I264" s="21"/>
      <c r="J264" s="21">
        <f t="shared" si="114"/>
        <v>0</v>
      </c>
      <c r="K264" s="21"/>
      <c r="L264" s="21"/>
      <c r="M264" s="21"/>
      <c r="N264" s="21"/>
      <c r="O264" s="21"/>
      <c r="P264" s="21"/>
      <c r="Q264" s="21"/>
      <c r="R264" s="21"/>
      <c r="S264" s="21"/>
      <c r="T264" s="21"/>
    </row>
    <row r="265" spans="1:20" s="4" customFormat="1" x14ac:dyDescent="0.25">
      <c r="A265" s="19">
        <f t="shared" si="115"/>
        <v>33</v>
      </c>
      <c r="B265" s="55" t="s">
        <v>311</v>
      </c>
      <c r="C265" s="21">
        <f t="shared" si="116"/>
        <v>0</v>
      </c>
      <c r="D265" s="21"/>
      <c r="E265" s="21"/>
      <c r="F265" s="21"/>
      <c r="G265" s="21"/>
      <c r="H265" s="21"/>
      <c r="I265" s="21"/>
      <c r="J265" s="21">
        <f t="shared" si="114"/>
        <v>0</v>
      </c>
      <c r="K265" s="21"/>
      <c r="L265" s="21"/>
      <c r="M265" s="21"/>
      <c r="N265" s="21"/>
      <c r="O265" s="21"/>
      <c r="P265" s="21"/>
      <c r="Q265" s="21"/>
      <c r="R265" s="21"/>
      <c r="S265" s="21"/>
      <c r="T265" s="21"/>
    </row>
    <row r="266" spans="1:20" s="4" customFormat="1" x14ac:dyDescent="0.25">
      <c r="A266" s="19">
        <f t="shared" si="115"/>
        <v>34</v>
      </c>
      <c r="B266" s="55" t="s">
        <v>312</v>
      </c>
      <c r="C266" s="21">
        <f t="shared" si="116"/>
        <v>0</v>
      </c>
      <c r="D266" s="21"/>
      <c r="E266" s="21"/>
      <c r="F266" s="21"/>
      <c r="G266" s="21"/>
      <c r="H266" s="21"/>
      <c r="I266" s="21"/>
      <c r="J266" s="21">
        <f t="shared" si="114"/>
        <v>1</v>
      </c>
      <c r="K266" s="21"/>
      <c r="L266" s="21">
        <v>1</v>
      </c>
      <c r="M266" s="21"/>
      <c r="N266" s="21"/>
      <c r="O266" s="21"/>
      <c r="P266" s="21"/>
      <c r="Q266" s="21"/>
      <c r="R266" s="21"/>
      <c r="S266" s="21"/>
      <c r="T266" s="21"/>
    </row>
    <row r="267" spans="1:20" s="4" customFormat="1" x14ac:dyDescent="0.25">
      <c r="A267" s="19">
        <f t="shared" si="115"/>
        <v>35</v>
      </c>
      <c r="B267" s="55" t="s">
        <v>313</v>
      </c>
      <c r="C267" s="21">
        <f t="shared" si="116"/>
        <v>20</v>
      </c>
      <c r="D267" s="21">
        <v>9</v>
      </c>
      <c r="E267" s="21"/>
      <c r="F267" s="21">
        <v>11</v>
      </c>
      <c r="G267" s="21"/>
      <c r="H267" s="21">
        <v>19</v>
      </c>
      <c r="I267" s="21"/>
      <c r="J267" s="21">
        <f t="shared" si="114"/>
        <v>0</v>
      </c>
      <c r="K267" s="21"/>
      <c r="L267" s="21"/>
      <c r="M267" s="21"/>
      <c r="N267" s="21"/>
      <c r="O267" s="21"/>
      <c r="P267" s="21"/>
      <c r="Q267" s="21"/>
      <c r="R267" s="21"/>
      <c r="S267" s="21"/>
      <c r="T267" s="21"/>
    </row>
    <row r="268" spans="1:20" s="3" customFormat="1" x14ac:dyDescent="0.25">
      <c r="A268" s="19">
        <f t="shared" si="115"/>
        <v>36</v>
      </c>
      <c r="B268" s="55" t="s">
        <v>314</v>
      </c>
      <c r="C268" s="21">
        <f t="shared" si="116"/>
        <v>2</v>
      </c>
      <c r="D268" s="21">
        <v>2</v>
      </c>
      <c r="E268" s="21"/>
      <c r="F268" s="21"/>
      <c r="G268" s="21"/>
      <c r="H268" s="21"/>
      <c r="I268" s="21"/>
      <c r="J268" s="21">
        <f t="shared" si="114"/>
        <v>5</v>
      </c>
      <c r="K268" s="21"/>
      <c r="L268" s="21">
        <v>3</v>
      </c>
      <c r="M268" s="21">
        <v>2</v>
      </c>
      <c r="N268" s="21"/>
      <c r="O268" s="21"/>
      <c r="P268" s="21"/>
      <c r="Q268" s="21"/>
      <c r="R268" s="21"/>
      <c r="S268" s="21"/>
      <c r="T268" s="21"/>
    </row>
    <row r="269" spans="1:20" s="4" customFormat="1" x14ac:dyDescent="0.25">
      <c r="A269" s="19">
        <f t="shared" si="115"/>
        <v>37</v>
      </c>
      <c r="B269" s="55" t="s">
        <v>315</v>
      </c>
      <c r="C269" s="21">
        <f t="shared" si="116"/>
        <v>7</v>
      </c>
      <c r="D269" s="21">
        <v>7</v>
      </c>
      <c r="E269" s="21"/>
      <c r="F269" s="21"/>
      <c r="G269" s="21"/>
      <c r="H269" s="21">
        <v>2</v>
      </c>
      <c r="I269" s="21"/>
      <c r="J269" s="21">
        <f t="shared" si="114"/>
        <v>0</v>
      </c>
      <c r="K269" s="21"/>
      <c r="L269" s="21"/>
      <c r="M269" s="21"/>
      <c r="N269" s="21"/>
      <c r="O269" s="21"/>
      <c r="P269" s="21"/>
      <c r="Q269" s="21"/>
      <c r="R269" s="21"/>
      <c r="S269" s="21"/>
      <c r="T269" s="21"/>
    </row>
    <row r="270" spans="1:20" s="4" customFormat="1" x14ac:dyDescent="0.25">
      <c r="A270" s="19">
        <f t="shared" si="115"/>
        <v>38</v>
      </c>
      <c r="B270" s="55" t="s">
        <v>316</v>
      </c>
      <c r="C270" s="21">
        <f t="shared" si="116"/>
        <v>0</v>
      </c>
      <c r="D270" s="21"/>
      <c r="E270" s="21"/>
      <c r="F270" s="21"/>
      <c r="G270" s="21"/>
      <c r="H270" s="21"/>
      <c r="I270" s="21"/>
      <c r="J270" s="21">
        <f t="shared" si="114"/>
        <v>2</v>
      </c>
      <c r="K270" s="21"/>
      <c r="L270" s="21"/>
      <c r="M270" s="21">
        <v>2</v>
      </c>
      <c r="N270" s="21"/>
      <c r="O270" s="21"/>
      <c r="P270" s="21"/>
      <c r="Q270" s="21"/>
      <c r="R270" s="21"/>
      <c r="S270" s="21"/>
      <c r="T270" s="21"/>
    </row>
    <row r="271" spans="1:20" s="4" customFormat="1" x14ac:dyDescent="0.25">
      <c r="A271" s="19">
        <f t="shared" si="115"/>
        <v>39</v>
      </c>
      <c r="B271" s="55" t="s">
        <v>317</v>
      </c>
      <c r="C271" s="21">
        <f t="shared" si="116"/>
        <v>2</v>
      </c>
      <c r="D271" s="21">
        <v>2</v>
      </c>
      <c r="E271" s="21"/>
      <c r="F271" s="21"/>
      <c r="G271" s="21"/>
      <c r="H271" s="21">
        <v>2</v>
      </c>
      <c r="I271" s="21"/>
      <c r="J271" s="21">
        <f t="shared" si="114"/>
        <v>1</v>
      </c>
      <c r="K271" s="21"/>
      <c r="L271" s="21">
        <v>1</v>
      </c>
      <c r="M271" s="21"/>
      <c r="N271" s="21"/>
      <c r="O271" s="21"/>
      <c r="P271" s="21"/>
      <c r="Q271" s="21"/>
      <c r="R271" s="21"/>
      <c r="S271" s="21"/>
      <c r="T271" s="21"/>
    </row>
    <row r="272" spans="1:20" s="4" customFormat="1" x14ac:dyDescent="0.25">
      <c r="A272" s="19">
        <f t="shared" si="115"/>
        <v>40</v>
      </c>
      <c r="B272" s="55" t="s">
        <v>318</v>
      </c>
      <c r="C272" s="21">
        <f t="shared" si="116"/>
        <v>0</v>
      </c>
      <c r="D272" s="21"/>
      <c r="E272" s="21"/>
      <c r="F272" s="21"/>
      <c r="G272" s="21"/>
      <c r="H272" s="21"/>
      <c r="I272" s="21"/>
      <c r="J272" s="21">
        <f t="shared" si="114"/>
        <v>1</v>
      </c>
      <c r="K272" s="21"/>
      <c r="L272" s="21"/>
      <c r="M272" s="21">
        <v>1</v>
      </c>
      <c r="N272" s="21"/>
      <c r="O272" s="21"/>
      <c r="P272" s="21"/>
      <c r="Q272" s="21"/>
      <c r="R272" s="21"/>
      <c r="S272" s="21"/>
      <c r="T272" s="21"/>
    </row>
    <row r="273" spans="1:20" s="4" customFormat="1" x14ac:dyDescent="0.25">
      <c r="A273" s="19">
        <f t="shared" si="115"/>
        <v>41</v>
      </c>
      <c r="B273" s="55" t="s">
        <v>319</v>
      </c>
      <c r="C273" s="21">
        <f t="shared" si="116"/>
        <v>0</v>
      </c>
      <c r="D273" s="21"/>
      <c r="E273" s="21"/>
      <c r="F273" s="21"/>
      <c r="G273" s="21"/>
      <c r="H273" s="21"/>
      <c r="I273" s="21"/>
      <c r="J273" s="21">
        <f t="shared" si="114"/>
        <v>1</v>
      </c>
      <c r="K273" s="21"/>
      <c r="L273" s="21"/>
      <c r="M273" s="21">
        <v>1</v>
      </c>
      <c r="N273" s="21"/>
      <c r="O273" s="21"/>
      <c r="P273" s="21"/>
      <c r="Q273" s="21"/>
      <c r="R273" s="21"/>
      <c r="S273" s="21"/>
      <c r="T273" s="21"/>
    </row>
    <row r="274" spans="1:20" s="4" customFormat="1" x14ac:dyDescent="0.25">
      <c r="A274" s="19">
        <f t="shared" si="115"/>
        <v>42</v>
      </c>
      <c r="B274" s="55" t="s">
        <v>320</v>
      </c>
      <c r="C274" s="21">
        <f t="shared" si="116"/>
        <v>1</v>
      </c>
      <c r="D274" s="21">
        <v>1</v>
      </c>
      <c r="E274" s="21"/>
      <c r="F274" s="21"/>
      <c r="G274" s="21"/>
      <c r="H274" s="21">
        <v>1</v>
      </c>
      <c r="I274" s="21"/>
      <c r="J274" s="21">
        <f t="shared" si="114"/>
        <v>0</v>
      </c>
      <c r="K274" s="21"/>
      <c r="L274" s="21"/>
      <c r="M274" s="21"/>
      <c r="N274" s="21"/>
      <c r="O274" s="21"/>
      <c r="P274" s="21"/>
      <c r="Q274" s="21"/>
      <c r="R274" s="21"/>
      <c r="S274" s="21"/>
      <c r="T274" s="21"/>
    </row>
    <row r="275" spans="1:20" s="4" customFormat="1" x14ac:dyDescent="0.25">
      <c r="A275" s="19">
        <f t="shared" si="115"/>
        <v>43</v>
      </c>
      <c r="B275" s="55" t="s">
        <v>357</v>
      </c>
      <c r="C275" s="21">
        <f t="shared" si="116"/>
        <v>1</v>
      </c>
      <c r="D275" s="21">
        <v>1</v>
      </c>
      <c r="E275" s="21"/>
      <c r="F275" s="21"/>
      <c r="G275" s="21"/>
      <c r="H275" s="21"/>
      <c r="I275" s="21"/>
      <c r="J275" s="21">
        <f t="shared" si="114"/>
        <v>0</v>
      </c>
      <c r="K275" s="21"/>
      <c r="L275" s="21"/>
      <c r="M275" s="21"/>
      <c r="N275" s="21"/>
      <c r="O275" s="21"/>
      <c r="P275" s="21"/>
      <c r="Q275" s="21"/>
      <c r="R275" s="21"/>
      <c r="S275" s="21"/>
      <c r="T275" s="21"/>
    </row>
    <row r="276" spans="1:20" s="4" customFormat="1" x14ac:dyDescent="0.25">
      <c r="A276" s="19">
        <f t="shared" si="115"/>
        <v>44</v>
      </c>
      <c r="B276" s="55" t="s">
        <v>321</v>
      </c>
      <c r="C276" s="21">
        <f t="shared" si="116"/>
        <v>0</v>
      </c>
      <c r="D276" s="21"/>
      <c r="E276" s="21"/>
      <c r="F276" s="21"/>
      <c r="G276" s="21"/>
      <c r="H276" s="21"/>
      <c r="I276" s="21"/>
      <c r="J276" s="21">
        <f t="shared" si="114"/>
        <v>2</v>
      </c>
      <c r="K276" s="21"/>
      <c r="L276" s="21"/>
      <c r="M276" s="21">
        <v>2</v>
      </c>
      <c r="N276" s="21"/>
      <c r="O276" s="21"/>
      <c r="P276" s="21"/>
      <c r="Q276" s="21"/>
      <c r="R276" s="21"/>
      <c r="S276" s="21"/>
      <c r="T276" s="21"/>
    </row>
    <row r="277" spans="1:20" s="4" customFormat="1" x14ac:dyDescent="0.25">
      <c r="A277" s="19">
        <f t="shared" si="115"/>
        <v>45</v>
      </c>
      <c r="B277" s="55" t="s">
        <v>322</v>
      </c>
      <c r="C277" s="21">
        <f t="shared" si="116"/>
        <v>0</v>
      </c>
      <c r="D277" s="21"/>
      <c r="E277" s="21"/>
      <c r="F277" s="21"/>
      <c r="G277" s="21"/>
      <c r="H277" s="21"/>
      <c r="I277" s="21"/>
      <c r="J277" s="21">
        <f t="shared" si="114"/>
        <v>2</v>
      </c>
      <c r="K277" s="21"/>
      <c r="L277" s="21">
        <v>2</v>
      </c>
      <c r="M277" s="21"/>
      <c r="N277" s="21"/>
      <c r="O277" s="21"/>
      <c r="P277" s="21"/>
      <c r="Q277" s="21"/>
      <c r="R277" s="21"/>
      <c r="S277" s="21"/>
      <c r="T277" s="21"/>
    </row>
    <row r="278" spans="1:20" s="4" customFormat="1" x14ac:dyDescent="0.25">
      <c r="A278" s="19">
        <f t="shared" si="115"/>
        <v>46</v>
      </c>
      <c r="B278" s="55" t="s">
        <v>323</v>
      </c>
      <c r="C278" s="21">
        <f t="shared" si="116"/>
        <v>134</v>
      </c>
      <c r="D278" s="21">
        <v>9</v>
      </c>
      <c r="E278" s="21"/>
      <c r="F278" s="21">
        <v>125</v>
      </c>
      <c r="G278" s="21"/>
      <c r="H278" s="21">
        <v>6</v>
      </c>
      <c r="I278" s="21"/>
      <c r="J278" s="21">
        <f t="shared" si="114"/>
        <v>2</v>
      </c>
      <c r="K278" s="21"/>
      <c r="L278" s="21">
        <v>2</v>
      </c>
      <c r="M278" s="21"/>
      <c r="N278" s="21"/>
      <c r="O278" s="21"/>
      <c r="P278" s="21"/>
      <c r="Q278" s="21"/>
      <c r="R278" s="21"/>
      <c r="S278" s="21"/>
      <c r="T278" s="21"/>
    </row>
    <row r="279" spans="1:20" s="4" customFormat="1" x14ac:dyDescent="0.25">
      <c r="A279" s="19">
        <f t="shared" si="115"/>
        <v>47</v>
      </c>
      <c r="B279" s="55" t="s">
        <v>324</v>
      </c>
      <c r="C279" s="21">
        <f t="shared" si="116"/>
        <v>175</v>
      </c>
      <c r="D279" s="21">
        <v>32</v>
      </c>
      <c r="E279" s="21"/>
      <c r="F279" s="21">
        <v>143</v>
      </c>
      <c r="G279" s="21"/>
      <c r="H279" s="21">
        <v>6</v>
      </c>
      <c r="I279" s="21">
        <v>1</v>
      </c>
      <c r="J279" s="21">
        <f t="shared" si="114"/>
        <v>0</v>
      </c>
      <c r="K279" s="21"/>
      <c r="L279" s="21"/>
      <c r="M279" s="21"/>
      <c r="N279" s="21"/>
      <c r="O279" s="21"/>
      <c r="P279" s="21"/>
      <c r="Q279" s="21"/>
      <c r="R279" s="21"/>
      <c r="S279" s="21"/>
      <c r="T279" s="21"/>
    </row>
    <row r="280" spans="1:20" s="4" customFormat="1" x14ac:dyDescent="0.25">
      <c r="A280" s="19">
        <f t="shared" si="115"/>
        <v>48</v>
      </c>
      <c r="B280" s="55" t="s">
        <v>325</v>
      </c>
      <c r="C280" s="21">
        <f t="shared" si="116"/>
        <v>38</v>
      </c>
      <c r="D280" s="21">
        <v>38</v>
      </c>
      <c r="E280" s="21"/>
      <c r="F280" s="21"/>
      <c r="G280" s="21"/>
      <c r="H280" s="21"/>
      <c r="I280" s="21"/>
      <c r="J280" s="21">
        <f t="shared" si="114"/>
        <v>1</v>
      </c>
      <c r="K280" s="21"/>
      <c r="L280" s="21"/>
      <c r="M280" s="21">
        <v>1</v>
      </c>
      <c r="N280" s="21"/>
      <c r="O280" s="21"/>
      <c r="P280" s="21"/>
      <c r="Q280" s="21"/>
      <c r="R280" s="21"/>
      <c r="S280" s="21"/>
      <c r="T280" s="21"/>
    </row>
    <row r="281" spans="1:20" s="4" customFormat="1" x14ac:dyDescent="0.25">
      <c r="A281" s="19">
        <f t="shared" si="115"/>
        <v>49</v>
      </c>
      <c r="B281" s="55" t="s">
        <v>326</v>
      </c>
      <c r="C281" s="21">
        <f t="shared" si="116"/>
        <v>0</v>
      </c>
      <c r="D281" s="21"/>
      <c r="E281" s="21"/>
      <c r="F281" s="21"/>
      <c r="G281" s="21"/>
      <c r="H281" s="21"/>
      <c r="I281" s="21"/>
      <c r="J281" s="21">
        <f t="shared" si="114"/>
        <v>1</v>
      </c>
      <c r="K281" s="21"/>
      <c r="L281" s="21">
        <v>1</v>
      </c>
      <c r="M281" s="21"/>
      <c r="N281" s="21"/>
      <c r="O281" s="21"/>
      <c r="P281" s="21"/>
      <c r="Q281" s="21"/>
      <c r="R281" s="21"/>
      <c r="S281" s="21"/>
      <c r="T281" s="21"/>
    </row>
    <row r="282" spans="1:20" s="4" customFormat="1" x14ac:dyDescent="0.25">
      <c r="A282" s="19">
        <f t="shared" si="115"/>
        <v>50</v>
      </c>
      <c r="B282" s="55" t="s">
        <v>327</v>
      </c>
      <c r="C282" s="21">
        <f t="shared" si="116"/>
        <v>0</v>
      </c>
      <c r="D282" s="21"/>
      <c r="E282" s="21"/>
      <c r="F282" s="21"/>
      <c r="G282" s="21"/>
      <c r="H282" s="21"/>
      <c r="I282" s="21"/>
      <c r="J282" s="21">
        <f t="shared" si="114"/>
        <v>1</v>
      </c>
      <c r="K282" s="21"/>
      <c r="L282" s="21"/>
      <c r="M282" s="21">
        <v>1</v>
      </c>
      <c r="N282" s="21"/>
      <c r="O282" s="21"/>
      <c r="P282" s="21"/>
      <c r="Q282" s="21"/>
      <c r="R282" s="21"/>
      <c r="S282" s="21"/>
      <c r="T282" s="21"/>
    </row>
    <row r="283" spans="1:20" s="4" customFormat="1" x14ac:dyDescent="0.25">
      <c r="A283" s="19">
        <f t="shared" si="115"/>
        <v>51</v>
      </c>
      <c r="B283" s="55" t="s">
        <v>328</v>
      </c>
      <c r="C283" s="21">
        <f t="shared" si="116"/>
        <v>0</v>
      </c>
      <c r="D283" s="21"/>
      <c r="E283" s="21"/>
      <c r="F283" s="21"/>
      <c r="G283" s="21"/>
      <c r="H283" s="21"/>
      <c r="I283" s="21"/>
      <c r="J283" s="21">
        <f t="shared" si="114"/>
        <v>1</v>
      </c>
      <c r="K283" s="21"/>
      <c r="L283" s="21"/>
      <c r="M283" s="21">
        <v>1</v>
      </c>
      <c r="N283" s="21"/>
      <c r="O283" s="21"/>
      <c r="P283" s="21"/>
      <c r="Q283" s="21"/>
      <c r="R283" s="21"/>
      <c r="S283" s="21"/>
      <c r="T283" s="21"/>
    </row>
    <row r="284" spans="1:20" s="4" customFormat="1" x14ac:dyDescent="0.25">
      <c r="A284" s="19">
        <f t="shared" si="115"/>
        <v>52</v>
      </c>
      <c r="B284" s="55" t="s">
        <v>329</v>
      </c>
      <c r="C284" s="21">
        <f t="shared" si="116"/>
        <v>0</v>
      </c>
      <c r="D284" s="21"/>
      <c r="E284" s="21"/>
      <c r="F284" s="21"/>
      <c r="G284" s="21"/>
      <c r="H284" s="21"/>
      <c r="I284" s="21"/>
      <c r="J284" s="21">
        <f t="shared" si="114"/>
        <v>2</v>
      </c>
      <c r="K284" s="21"/>
      <c r="L284" s="21">
        <v>2</v>
      </c>
      <c r="M284" s="21"/>
      <c r="N284" s="21"/>
      <c r="O284" s="21"/>
      <c r="P284" s="21"/>
      <c r="Q284" s="21"/>
      <c r="R284" s="21"/>
      <c r="S284" s="21"/>
      <c r="T284" s="21"/>
    </row>
    <row r="285" spans="1:20" s="4" customFormat="1" x14ac:dyDescent="0.25">
      <c r="A285" s="19">
        <f t="shared" si="115"/>
        <v>53</v>
      </c>
      <c r="B285" s="55" t="s">
        <v>330</v>
      </c>
      <c r="C285" s="21">
        <f t="shared" si="116"/>
        <v>0</v>
      </c>
      <c r="D285" s="21"/>
      <c r="E285" s="21"/>
      <c r="F285" s="21"/>
      <c r="G285" s="21"/>
      <c r="H285" s="21"/>
      <c r="I285" s="21"/>
      <c r="J285" s="21">
        <f t="shared" si="114"/>
        <v>0</v>
      </c>
      <c r="K285" s="21"/>
      <c r="L285" s="21"/>
      <c r="M285" s="21"/>
      <c r="N285" s="21"/>
      <c r="O285" s="21"/>
      <c r="P285" s="21"/>
      <c r="Q285" s="21"/>
      <c r="R285" s="21"/>
      <c r="S285" s="21"/>
      <c r="T285" s="21"/>
    </row>
    <row r="286" spans="1:20" s="4" customFormat="1" x14ac:dyDescent="0.25">
      <c r="A286" s="19">
        <f t="shared" si="115"/>
        <v>54</v>
      </c>
      <c r="B286" s="55" t="s">
        <v>331</v>
      </c>
      <c r="C286" s="21">
        <f t="shared" si="116"/>
        <v>7</v>
      </c>
      <c r="D286" s="21">
        <v>7</v>
      </c>
      <c r="E286" s="21"/>
      <c r="F286" s="21"/>
      <c r="G286" s="21"/>
      <c r="H286" s="21"/>
      <c r="I286" s="21"/>
      <c r="J286" s="21">
        <f t="shared" si="114"/>
        <v>1</v>
      </c>
      <c r="K286" s="21"/>
      <c r="L286" s="21">
        <v>1</v>
      </c>
      <c r="M286" s="21"/>
      <c r="N286" s="21"/>
      <c r="O286" s="21"/>
      <c r="P286" s="21"/>
      <c r="Q286" s="21"/>
      <c r="R286" s="21"/>
      <c r="S286" s="21"/>
      <c r="T286" s="21"/>
    </row>
    <row r="287" spans="1:20" s="4" customFormat="1" x14ac:dyDescent="0.25">
      <c r="A287" s="19">
        <f t="shared" si="115"/>
        <v>55</v>
      </c>
      <c r="B287" s="55" t="s">
        <v>332</v>
      </c>
      <c r="C287" s="21">
        <f t="shared" si="116"/>
        <v>0</v>
      </c>
      <c r="D287" s="21"/>
      <c r="E287" s="21"/>
      <c r="F287" s="21"/>
      <c r="G287" s="21"/>
      <c r="H287" s="21"/>
      <c r="I287" s="21"/>
      <c r="J287" s="21">
        <f t="shared" si="114"/>
        <v>1</v>
      </c>
      <c r="K287" s="21"/>
      <c r="L287" s="21">
        <v>1</v>
      </c>
      <c r="M287" s="21"/>
      <c r="N287" s="21"/>
      <c r="O287" s="21"/>
      <c r="P287" s="21"/>
      <c r="Q287" s="21"/>
      <c r="R287" s="21"/>
      <c r="S287" s="21"/>
      <c r="T287" s="21"/>
    </row>
    <row r="288" spans="1:20" s="4" customFormat="1" x14ac:dyDescent="0.25">
      <c r="A288" s="19">
        <f t="shared" si="115"/>
        <v>56</v>
      </c>
      <c r="B288" s="55" t="s">
        <v>333</v>
      </c>
      <c r="C288" s="21">
        <f t="shared" si="116"/>
        <v>301</v>
      </c>
      <c r="D288" s="21">
        <v>63</v>
      </c>
      <c r="E288" s="21"/>
      <c r="F288" s="21">
        <v>238</v>
      </c>
      <c r="G288" s="21"/>
      <c r="H288" s="21">
        <v>19</v>
      </c>
      <c r="I288" s="21"/>
      <c r="J288" s="21">
        <f t="shared" si="114"/>
        <v>3</v>
      </c>
      <c r="K288" s="21"/>
      <c r="L288" s="21">
        <v>3</v>
      </c>
      <c r="M288" s="21"/>
      <c r="N288" s="21"/>
      <c r="O288" s="21"/>
      <c r="P288" s="21"/>
      <c r="Q288" s="21"/>
      <c r="R288" s="21"/>
      <c r="S288" s="21"/>
      <c r="T288" s="21"/>
    </row>
    <row r="289" spans="1:20" s="4" customFormat="1" x14ac:dyDescent="0.25">
      <c r="A289" s="19">
        <f t="shared" si="115"/>
        <v>57</v>
      </c>
      <c r="B289" s="55" t="s">
        <v>334</v>
      </c>
      <c r="C289" s="21">
        <f t="shared" si="116"/>
        <v>2</v>
      </c>
      <c r="D289" s="21">
        <v>2</v>
      </c>
      <c r="E289" s="21"/>
      <c r="F289" s="21"/>
      <c r="G289" s="21"/>
      <c r="H289" s="21">
        <v>1</v>
      </c>
      <c r="I289" s="21"/>
      <c r="J289" s="21">
        <f t="shared" si="114"/>
        <v>1</v>
      </c>
      <c r="K289" s="21"/>
      <c r="L289" s="21">
        <v>1</v>
      </c>
      <c r="M289" s="21"/>
      <c r="N289" s="21"/>
      <c r="O289" s="21"/>
      <c r="P289" s="21"/>
      <c r="Q289" s="21"/>
      <c r="R289" s="21"/>
      <c r="S289" s="21"/>
      <c r="T289" s="21"/>
    </row>
    <row r="290" spans="1:20" s="4" customFormat="1" x14ac:dyDescent="0.25">
      <c r="A290" s="19">
        <f t="shared" si="115"/>
        <v>58</v>
      </c>
      <c r="B290" s="55" t="s">
        <v>335</v>
      </c>
      <c r="C290" s="21">
        <f t="shared" si="116"/>
        <v>75</v>
      </c>
      <c r="D290" s="21">
        <v>15</v>
      </c>
      <c r="E290" s="21"/>
      <c r="F290" s="21">
        <v>60</v>
      </c>
      <c r="G290" s="21"/>
      <c r="H290" s="21">
        <v>6</v>
      </c>
      <c r="I290" s="21"/>
      <c r="J290" s="21">
        <f t="shared" si="114"/>
        <v>1</v>
      </c>
      <c r="K290" s="21"/>
      <c r="L290" s="21">
        <v>1</v>
      </c>
      <c r="M290" s="21"/>
      <c r="N290" s="21"/>
      <c r="O290" s="21"/>
      <c r="P290" s="21"/>
      <c r="Q290" s="21"/>
      <c r="R290" s="21"/>
      <c r="S290" s="21"/>
      <c r="T290" s="21"/>
    </row>
    <row r="291" spans="1:20" s="4" customFormat="1" x14ac:dyDescent="0.25">
      <c r="A291" s="19">
        <f t="shared" si="115"/>
        <v>59</v>
      </c>
      <c r="B291" s="55" t="s">
        <v>336</v>
      </c>
      <c r="C291" s="21">
        <f t="shared" si="116"/>
        <v>0</v>
      </c>
      <c r="D291" s="21"/>
      <c r="E291" s="21"/>
      <c r="F291" s="21"/>
      <c r="G291" s="21"/>
      <c r="H291" s="21"/>
      <c r="I291" s="21"/>
      <c r="J291" s="21">
        <f t="shared" si="114"/>
        <v>1</v>
      </c>
      <c r="K291" s="21"/>
      <c r="L291" s="21">
        <v>1</v>
      </c>
      <c r="M291" s="21"/>
      <c r="N291" s="21"/>
      <c r="O291" s="21"/>
      <c r="P291" s="21"/>
      <c r="Q291" s="21"/>
      <c r="R291" s="21"/>
      <c r="S291" s="21"/>
      <c r="T291" s="21"/>
    </row>
    <row r="292" spans="1:20" s="4" customFormat="1" x14ac:dyDescent="0.25">
      <c r="A292" s="19">
        <f t="shared" si="115"/>
        <v>60</v>
      </c>
      <c r="B292" s="55" t="s">
        <v>337</v>
      </c>
      <c r="C292" s="21">
        <f t="shared" si="116"/>
        <v>37</v>
      </c>
      <c r="D292" s="21">
        <v>9</v>
      </c>
      <c r="E292" s="21"/>
      <c r="F292" s="21">
        <v>28</v>
      </c>
      <c r="G292" s="21"/>
      <c r="H292" s="21">
        <v>4</v>
      </c>
      <c r="I292" s="21"/>
      <c r="J292" s="21">
        <f t="shared" si="114"/>
        <v>1</v>
      </c>
      <c r="K292" s="21"/>
      <c r="L292" s="21">
        <v>1</v>
      </c>
      <c r="M292" s="21"/>
      <c r="N292" s="21"/>
      <c r="O292" s="21"/>
      <c r="P292" s="21"/>
      <c r="Q292" s="21"/>
      <c r="R292" s="21"/>
      <c r="S292" s="21"/>
      <c r="T292" s="21"/>
    </row>
    <row r="293" spans="1:20" s="4" customFormat="1" x14ac:dyDescent="0.25">
      <c r="A293" s="19">
        <f t="shared" si="115"/>
        <v>61</v>
      </c>
      <c r="B293" s="55" t="s">
        <v>338</v>
      </c>
      <c r="C293" s="21">
        <f t="shared" si="116"/>
        <v>2</v>
      </c>
      <c r="D293" s="21">
        <v>2</v>
      </c>
      <c r="E293" s="21"/>
      <c r="F293" s="21"/>
      <c r="G293" s="21"/>
      <c r="H293" s="21"/>
      <c r="I293" s="21"/>
      <c r="J293" s="21">
        <f t="shared" si="114"/>
        <v>1</v>
      </c>
      <c r="K293" s="21"/>
      <c r="L293" s="21"/>
      <c r="M293" s="21">
        <v>1</v>
      </c>
      <c r="N293" s="21"/>
      <c r="O293" s="21"/>
      <c r="P293" s="21"/>
      <c r="Q293" s="21"/>
      <c r="R293" s="21"/>
      <c r="S293" s="21"/>
      <c r="T293" s="21"/>
    </row>
    <row r="294" spans="1:20" s="4" customFormat="1" x14ac:dyDescent="0.25">
      <c r="A294" s="19">
        <f t="shared" si="115"/>
        <v>62</v>
      </c>
      <c r="B294" s="55" t="s">
        <v>339</v>
      </c>
      <c r="C294" s="21">
        <f t="shared" si="116"/>
        <v>0</v>
      </c>
      <c r="D294" s="21"/>
      <c r="E294" s="21"/>
      <c r="F294" s="21"/>
      <c r="G294" s="21"/>
      <c r="H294" s="21"/>
      <c r="I294" s="21"/>
      <c r="J294" s="21">
        <f t="shared" si="114"/>
        <v>1</v>
      </c>
      <c r="K294" s="21"/>
      <c r="L294" s="21"/>
      <c r="M294" s="21">
        <v>1</v>
      </c>
      <c r="N294" s="21"/>
      <c r="O294" s="21"/>
      <c r="P294" s="21"/>
      <c r="Q294" s="21"/>
      <c r="R294" s="21"/>
      <c r="S294" s="21"/>
      <c r="T294" s="21"/>
    </row>
    <row r="295" spans="1:20" s="4" customFormat="1" x14ac:dyDescent="0.25">
      <c r="A295" s="19">
        <f t="shared" si="115"/>
        <v>63</v>
      </c>
      <c r="B295" s="55" t="s">
        <v>340</v>
      </c>
      <c r="C295" s="21">
        <f t="shared" si="116"/>
        <v>63</v>
      </c>
      <c r="D295" s="21">
        <v>63</v>
      </c>
      <c r="E295" s="21"/>
      <c r="F295" s="21"/>
      <c r="G295" s="21"/>
      <c r="H295" s="21">
        <v>15</v>
      </c>
      <c r="I295" s="21"/>
      <c r="J295" s="21">
        <f t="shared" si="114"/>
        <v>0</v>
      </c>
      <c r="K295" s="21"/>
      <c r="L295" s="21"/>
      <c r="M295" s="21"/>
      <c r="N295" s="21"/>
      <c r="O295" s="21"/>
      <c r="P295" s="21"/>
      <c r="Q295" s="21"/>
      <c r="R295" s="21"/>
      <c r="S295" s="21"/>
      <c r="T295" s="21"/>
    </row>
    <row r="296" spans="1:20" s="4" customFormat="1" x14ac:dyDescent="0.25">
      <c r="A296" s="19">
        <f t="shared" si="115"/>
        <v>64</v>
      </c>
      <c r="B296" s="55" t="s">
        <v>341</v>
      </c>
      <c r="C296" s="21">
        <f t="shared" si="116"/>
        <v>0</v>
      </c>
      <c r="D296" s="21"/>
      <c r="E296" s="21"/>
      <c r="F296" s="21"/>
      <c r="G296" s="21"/>
      <c r="H296" s="21"/>
      <c r="I296" s="21"/>
      <c r="J296" s="21">
        <f t="shared" si="114"/>
        <v>3</v>
      </c>
      <c r="K296" s="21"/>
      <c r="L296" s="21">
        <v>3</v>
      </c>
      <c r="M296" s="21"/>
      <c r="N296" s="21"/>
      <c r="O296" s="21"/>
      <c r="P296" s="21"/>
      <c r="Q296" s="21"/>
      <c r="R296" s="21"/>
      <c r="S296" s="21"/>
      <c r="T296" s="21"/>
    </row>
    <row r="297" spans="1:20" s="4" customFormat="1" x14ac:dyDescent="0.25">
      <c r="A297" s="19">
        <f t="shared" si="115"/>
        <v>65</v>
      </c>
      <c r="B297" s="55" t="s">
        <v>342</v>
      </c>
      <c r="C297" s="21">
        <f t="shared" si="116"/>
        <v>0</v>
      </c>
      <c r="D297" s="21"/>
      <c r="E297" s="21"/>
      <c r="F297" s="21"/>
      <c r="G297" s="21"/>
      <c r="H297" s="21"/>
      <c r="I297" s="21"/>
      <c r="J297" s="21">
        <f t="shared" si="114"/>
        <v>0</v>
      </c>
      <c r="K297" s="21"/>
      <c r="L297" s="21"/>
      <c r="M297" s="21"/>
      <c r="N297" s="21"/>
      <c r="O297" s="21"/>
      <c r="P297" s="21"/>
      <c r="Q297" s="21"/>
      <c r="R297" s="21"/>
      <c r="S297" s="21"/>
      <c r="T297" s="21"/>
    </row>
    <row r="298" spans="1:20" s="4" customFormat="1" x14ac:dyDescent="0.25">
      <c r="A298" s="19">
        <f t="shared" si="115"/>
        <v>66</v>
      </c>
      <c r="B298" s="55" t="s">
        <v>360</v>
      </c>
      <c r="C298" s="21">
        <f t="shared" si="116"/>
        <v>117</v>
      </c>
      <c r="D298" s="21">
        <v>7</v>
      </c>
      <c r="E298" s="21"/>
      <c r="F298" s="21">
        <v>110</v>
      </c>
      <c r="G298" s="21"/>
      <c r="H298" s="21"/>
      <c r="I298" s="21"/>
      <c r="J298" s="21">
        <f t="shared" ref="J298:J313" si="117">L298+M298+N298+O298+P298</f>
        <v>1</v>
      </c>
      <c r="K298" s="21"/>
      <c r="L298" s="21">
        <v>1</v>
      </c>
      <c r="M298" s="21"/>
      <c r="N298" s="21"/>
      <c r="O298" s="21"/>
      <c r="P298" s="21"/>
      <c r="Q298" s="21"/>
      <c r="R298" s="21"/>
      <c r="S298" s="21"/>
      <c r="T298" s="21"/>
    </row>
    <row r="299" spans="1:20" s="4" customFormat="1" x14ac:dyDescent="0.25">
      <c r="A299" s="19">
        <f t="shared" si="115"/>
        <v>67</v>
      </c>
      <c r="B299" s="55" t="s">
        <v>343</v>
      </c>
      <c r="C299" s="21">
        <f t="shared" ref="C299:C313" si="118">D299+E299+F299</f>
        <v>0</v>
      </c>
      <c r="D299" s="21"/>
      <c r="E299" s="21"/>
      <c r="F299" s="21"/>
      <c r="G299" s="21"/>
      <c r="H299" s="21"/>
      <c r="I299" s="21"/>
      <c r="J299" s="21">
        <f t="shared" si="117"/>
        <v>1</v>
      </c>
      <c r="K299" s="21"/>
      <c r="L299" s="21">
        <v>1</v>
      </c>
      <c r="M299" s="21"/>
      <c r="N299" s="21"/>
      <c r="O299" s="21"/>
      <c r="P299" s="21"/>
      <c r="Q299" s="21"/>
      <c r="R299" s="21"/>
      <c r="S299" s="21"/>
      <c r="T299" s="21"/>
    </row>
    <row r="300" spans="1:20" s="4" customFormat="1" x14ac:dyDescent="0.25">
      <c r="A300" s="19">
        <f t="shared" si="115"/>
        <v>68</v>
      </c>
      <c r="B300" s="55" t="s">
        <v>344</v>
      </c>
      <c r="C300" s="21">
        <f t="shared" si="118"/>
        <v>0</v>
      </c>
      <c r="D300" s="21"/>
      <c r="E300" s="21"/>
      <c r="F300" s="21"/>
      <c r="G300" s="21"/>
      <c r="H300" s="21"/>
      <c r="I300" s="21"/>
      <c r="J300" s="21">
        <f t="shared" si="117"/>
        <v>1</v>
      </c>
      <c r="K300" s="21"/>
      <c r="L300" s="21"/>
      <c r="M300" s="21">
        <v>1</v>
      </c>
      <c r="N300" s="21"/>
      <c r="O300" s="21"/>
      <c r="P300" s="21"/>
      <c r="Q300" s="21"/>
      <c r="R300" s="21"/>
      <c r="S300" s="21"/>
      <c r="T300" s="21"/>
    </row>
    <row r="301" spans="1:20" s="4" customFormat="1" x14ac:dyDescent="0.25">
      <c r="A301" s="19">
        <f t="shared" si="115"/>
        <v>69</v>
      </c>
      <c r="B301" s="55" t="s">
        <v>345</v>
      </c>
      <c r="C301" s="21">
        <f t="shared" si="118"/>
        <v>3</v>
      </c>
      <c r="D301" s="21">
        <v>2</v>
      </c>
      <c r="E301" s="21"/>
      <c r="F301" s="21">
        <v>1</v>
      </c>
      <c r="G301" s="21"/>
      <c r="H301" s="21">
        <v>3</v>
      </c>
      <c r="I301" s="21"/>
      <c r="J301" s="21">
        <f t="shared" si="117"/>
        <v>0</v>
      </c>
      <c r="K301" s="21"/>
      <c r="L301" s="21"/>
      <c r="M301" s="21"/>
      <c r="N301" s="21"/>
      <c r="O301" s="21"/>
      <c r="P301" s="21"/>
      <c r="Q301" s="21"/>
      <c r="R301" s="21"/>
      <c r="S301" s="21"/>
      <c r="T301" s="21"/>
    </row>
    <row r="302" spans="1:20" s="4" customFormat="1" x14ac:dyDescent="0.25">
      <c r="A302" s="19">
        <f t="shared" si="115"/>
        <v>70</v>
      </c>
      <c r="B302" s="55" t="s">
        <v>346</v>
      </c>
      <c r="C302" s="21">
        <f t="shared" si="118"/>
        <v>0</v>
      </c>
      <c r="D302" s="21"/>
      <c r="E302" s="21"/>
      <c r="F302" s="21"/>
      <c r="G302" s="21"/>
      <c r="H302" s="21"/>
      <c r="I302" s="21"/>
      <c r="J302" s="21">
        <f t="shared" si="117"/>
        <v>1</v>
      </c>
      <c r="K302" s="21"/>
      <c r="L302" s="21"/>
      <c r="M302" s="21">
        <v>1</v>
      </c>
      <c r="N302" s="21"/>
      <c r="O302" s="21"/>
      <c r="P302" s="21"/>
      <c r="Q302" s="21"/>
      <c r="R302" s="21"/>
      <c r="S302" s="21"/>
      <c r="T302" s="21"/>
    </row>
    <row r="303" spans="1:20" s="4" customFormat="1" x14ac:dyDescent="0.25">
      <c r="A303" s="19">
        <f t="shared" si="115"/>
        <v>71</v>
      </c>
      <c r="B303" s="55" t="s">
        <v>347</v>
      </c>
      <c r="C303" s="21">
        <f t="shared" si="118"/>
        <v>0</v>
      </c>
      <c r="D303" s="21"/>
      <c r="E303" s="21"/>
      <c r="F303" s="21"/>
      <c r="G303" s="21"/>
      <c r="H303" s="21"/>
      <c r="I303" s="21"/>
      <c r="J303" s="21">
        <f t="shared" si="117"/>
        <v>1</v>
      </c>
      <c r="K303" s="21"/>
      <c r="L303" s="21"/>
      <c r="M303" s="21">
        <v>1</v>
      </c>
      <c r="N303" s="21"/>
      <c r="O303" s="21"/>
      <c r="P303" s="21"/>
      <c r="Q303" s="21"/>
      <c r="R303" s="21"/>
      <c r="S303" s="21"/>
      <c r="T303" s="21"/>
    </row>
    <row r="304" spans="1:20" s="4" customFormat="1" x14ac:dyDescent="0.25">
      <c r="A304" s="19">
        <f t="shared" si="115"/>
        <v>72</v>
      </c>
      <c r="B304" s="55" t="s">
        <v>348</v>
      </c>
      <c r="C304" s="21">
        <f t="shared" si="118"/>
        <v>7539</v>
      </c>
      <c r="D304" s="21">
        <v>5695</v>
      </c>
      <c r="E304" s="21">
        <v>1780</v>
      </c>
      <c r="F304" s="21">
        <v>64</v>
      </c>
      <c r="G304" s="21">
        <v>613</v>
      </c>
      <c r="H304" s="21">
        <v>2226</v>
      </c>
      <c r="I304" s="21">
        <v>67</v>
      </c>
      <c r="J304" s="21">
        <v>479</v>
      </c>
      <c r="K304" s="21">
        <v>2</v>
      </c>
      <c r="L304" s="21">
        <v>178</v>
      </c>
      <c r="M304" s="21">
        <v>218</v>
      </c>
      <c r="N304" s="21"/>
      <c r="O304" s="21">
        <v>76</v>
      </c>
      <c r="P304" s="21">
        <v>3</v>
      </c>
      <c r="Q304" s="21"/>
      <c r="R304" s="21">
        <v>252</v>
      </c>
      <c r="S304" s="21">
        <v>59</v>
      </c>
      <c r="T304" s="21">
        <v>193</v>
      </c>
    </row>
    <row r="305" spans="1:24" s="4" customFormat="1" x14ac:dyDescent="0.25">
      <c r="A305" s="19">
        <f t="shared" si="115"/>
        <v>73</v>
      </c>
      <c r="B305" s="55" t="s">
        <v>349</v>
      </c>
      <c r="C305" s="21">
        <f t="shared" si="118"/>
        <v>0</v>
      </c>
      <c r="D305" s="21"/>
      <c r="E305" s="21"/>
      <c r="F305" s="21"/>
      <c r="G305" s="21"/>
      <c r="H305" s="21"/>
      <c r="I305" s="21"/>
      <c r="J305" s="21">
        <f t="shared" si="117"/>
        <v>1</v>
      </c>
      <c r="K305" s="21"/>
      <c r="L305" s="21"/>
      <c r="M305" s="21">
        <v>1</v>
      </c>
      <c r="N305" s="21"/>
      <c r="O305" s="21"/>
      <c r="P305" s="21"/>
      <c r="Q305" s="21"/>
      <c r="R305" s="21"/>
      <c r="S305" s="21"/>
      <c r="T305" s="21"/>
    </row>
    <row r="306" spans="1:24" s="4" customFormat="1" x14ac:dyDescent="0.25">
      <c r="A306" s="19">
        <f t="shared" si="115"/>
        <v>74</v>
      </c>
      <c r="B306" s="55" t="s">
        <v>350</v>
      </c>
      <c r="C306" s="21">
        <f t="shared" si="118"/>
        <v>81</v>
      </c>
      <c r="D306" s="21">
        <v>81</v>
      </c>
      <c r="E306" s="21"/>
      <c r="F306" s="21"/>
      <c r="G306" s="21"/>
      <c r="H306" s="21">
        <v>81</v>
      </c>
      <c r="I306" s="21"/>
      <c r="J306" s="21">
        <f t="shared" si="117"/>
        <v>1</v>
      </c>
      <c r="K306" s="21"/>
      <c r="L306" s="21">
        <v>1</v>
      </c>
      <c r="M306" s="21"/>
      <c r="N306" s="21"/>
      <c r="O306" s="21"/>
      <c r="P306" s="21"/>
      <c r="Q306" s="21"/>
      <c r="R306" s="21"/>
      <c r="S306" s="21"/>
      <c r="T306" s="21"/>
    </row>
    <row r="307" spans="1:24" s="4" customFormat="1" x14ac:dyDescent="0.25">
      <c r="A307" s="19">
        <f t="shared" si="115"/>
        <v>75</v>
      </c>
      <c r="B307" s="55" t="s">
        <v>351</v>
      </c>
      <c r="C307" s="21">
        <f t="shared" si="118"/>
        <v>0</v>
      </c>
      <c r="D307" s="21"/>
      <c r="E307" s="21"/>
      <c r="F307" s="21"/>
      <c r="G307" s="21"/>
      <c r="H307" s="21"/>
      <c r="I307" s="21"/>
      <c r="J307" s="21">
        <f t="shared" si="117"/>
        <v>2</v>
      </c>
      <c r="K307" s="21"/>
      <c r="L307" s="21">
        <v>1</v>
      </c>
      <c r="M307" s="21">
        <v>1</v>
      </c>
      <c r="N307" s="21"/>
      <c r="O307" s="21"/>
      <c r="P307" s="21"/>
      <c r="Q307" s="21"/>
      <c r="R307" s="21"/>
      <c r="S307" s="21"/>
      <c r="T307" s="21"/>
    </row>
    <row r="308" spans="1:24" s="4" customFormat="1" x14ac:dyDescent="0.25">
      <c r="A308" s="19">
        <f t="shared" si="115"/>
        <v>76</v>
      </c>
      <c r="B308" s="55" t="s">
        <v>352</v>
      </c>
      <c r="C308" s="21">
        <f t="shared" si="118"/>
        <v>0</v>
      </c>
      <c r="D308" s="21"/>
      <c r="E308" s="21"/>
      <c r="F308" s="21"/>
      <c r="G308" s="21"/>
      <c r="H308" s="21"/>
      <c r="I308" s="21"/>
      <c r="J308" s="21">
        <f t="shared" si="117"/>
        <v>0</v>
      </c>
      <c r="K308" s="21"/>
      <c r="L308" s="21"/>
      <c r="M308" s="21"/>
      <c r="N308" s="21"/>
      <c r="O308" s="21"/>
      <c r="P308" s="21"/>
      <c r="Q308" s="21"/>
      <c r="R308" s="21"/>
      <c r="S308" s="21"/>
      <c r="T308" s="21"/>
    </row>
    <row r="309" spans="1:24" s="4" customFormat="1" x14ac:dyDescent="0.25">
      <c r="A309" s="19">
        <f t="shared" si="115"/>
        <v>77</v>
      </c>
      <c r="B309" s="55" t="s">
        <v>353</v>
      </c>
      <c r="C309" s="21">
        <f t="shared" si="118"/>
        <v>0</v>
      </c>
      <c r="D309" s="21"/>
      <c r="E309" s="21"/>
      <c r="F309" s="21"/>
      <c r="G309" s="21"/>
      <c r="H309" s="21"/>
      <c r="I309" s="21"/>
      <c r="J309" s="21">
        <f t="shared" si="117"/>
        <v>3</v>
      </c>
      <c r="K309" s="21"/>
      <c r="L309" s="21"/>
      <c r="M309" s="21">
        <v>3</v>
      </c>
      <c r="N309" s="21"/>
      <c r="O309" s="21"/>
      <c r="P309" s="21"/>
      <c r="Q309" s="21"/>
      <c r="R309" s="21"/>
      <c r="S309" s="21"/>
      <c r="T309" s="21"/>
    </row>
    <row r="310" spans="1:24" s="4" customFormat="1" x14ac:dyDescent="0.25">
      <c r="A310" s="19">
        <f t="shared" si="115"/>
        <v>78</v>
      </c>
      <c r="B310" s="55" t="s">
        <v>354</v>
      </c>
      <c r="C310" s="21">
        <f t="shared" si="118"/>
        <v>0</v>
      </c>
      <c r="D310" s="21"/>
      <c r="E310" s="21"/>
      <c r="F310" s="21"/>
      <c r="G310" s="21"/>
      <c r="H310" s="21"/>
      <c r="I310" s="21"/>
      <c r="J310" s="21">
        <f t="shared" si="117"/>
        <v>4</v>
      </c>
      <c r="K310" s="21"/>
      <c r="L310" s="21"/>
      <c r="M310" s="21">
        <v>4</v>
      </c>
      <c r="N310" s="21"/>
      <c r="O310" s="21"/>
      <c r="P310" s="21"/>
      <c r="Q310" s="21"/>
      <c r="R310" s="21"/>
      <c r="S310" s="21"/>
      <c r="T310" s="21"/>
    </row>
    <row r="311" spans="1:24" s="4" customFormat="1" x14ac:dyDescent="0.25">
      <c r="A311" s="19">
        <f t="shared" si="115"/>
        <v>79</v>
      </c>
      <c r="B311" s="55" t="s">
        <v>355</v>
      </c>
      <c r="C311" s="21">
        <f t="shared" si="118"/>
        <v>0</v>
      </c>
      <c r="D311" s="21"/>
      <c r="E311" s="21"/>
      <c r="F311" s="21"/>
      <c r="G311" s="21"/>
      <c r="H311" s="21"/>
      <c r="I311" s="21"/>
      <c r="J311" s="21">
        <f t="shared" si="117"/>
        <v>2</v>
      </c>
      <c r="K311" s="21"/>
      <c r="L311" s="21"/>
      <c r="M311" s="21">
        <v>2</v>
      </c>
      <c r="N311" s="21"/>
      <c r="O311" s="21"/>
      <c r="P311" s="21"/>
      <c r="Q311" s="21"/>
      <c r="R311" s="21"/>
      <c r="S311" s="21"/>
      <c r="T311" s="21"/>
    </row>
    <row r="312" spans="1:24" s="4" customFormat="1" x14ac:dyDescent="0.25">
      <c r="A312" s="19">
        <f t="shared" ref="A312:A313" si="119">A311+1</f>
        <v>80</v>
      </c>
      <c r="B312" s="55" t="s">
        <v>356</v>
      </c>
      <c r="C312" s="21">
        <f t="shared" si="118"/>
        <v>100</v>
      </c>
      <c r="D312" s="21">
        <v>99</v>
      </c>
      <c r="E312" s="21"/>
      <c r="F312" s="21">
        <v>1</v>
      </c>
      <c r="G312" s="21"/>
      <c r="H312" s="21">
        <v>38</v>
      </c>
      <c r="I312" s="21">
        <v>1</v>
      </c>
      <c r="J312" s="21">
        <f t="shared" si="117"/>
        <v>6</v>
      </c>
      <c r="K312" s="21"/>
      <c r="L312" s="21">
        <v>3</v>
      </c>
      <c r="M312" s="21">
        <v>3</v>
      </c>
      <c r="N312" s="21"/>
      <c r="O312" s="21"/>
      <c r="P312" s="21"/>
      <c r="Q312" s="21"/>
      <c r="R312" s="21"/>
      <c r="S312" s="21"/>
      <c r="T312" s="21"/>
    </row>
    <row r="313" spans="1:24" s="4" customFormat="1" x14ac:dyDescent="0.25">
      <c r="A313" s="19">
        <f t="shared" si="119"/>
        <v>81</v>
      </c>
      <c r="B313" s="20" t="s">
        <v>211</v>
      </c>
      <c r="C313" s="21">
        <f t="shared" si="118"/>
        <v>0</v>
      </c>
      <c r="D313" s="21"/>
      <c r="E313" s="21"/>
      <c r="F313" s="21"/>
      <c r="G313" s="21"/>
      <c r="H313" s="21"/>
      <c r="I313" s="21"/>
      <c r="J313" s="21">
        <f t="shared" si="117"/>
        <v>3</v>
      </c>
      <c r="K313" s="21"/>
      <c r="L313" s="21">
        <v>3</v>
      </c>
      <c r="M313" s="21"/>
      <c r="N313" s="21"/>
      <c r="O313" s="21"/>
      <c r="P313" s="21"/>
      <c r="Q313" s="21"/>
      <c r="R313" s="21">
        <v>2</v>
      </c>
      <c r="S313" s="21"/>
      <c r="T313" s="21">
        <v>2</v>
      </c>
    </row>
    <row r="314" spans="1:24" s="3" customFormat="1" x14ac:dyDescent="0.25">
      <c r="A314" s="47" t="s">
        <v>14</v>
      </c>
      <c r="B314" s="47"/>
      <c r="C314" s="21">
        <f>D314+E314+F314</f>
        <v>9182</v>
      </c>
      <c r="D314" s="21">
        <f t="shared" ref="D314:T314" si="120">SUM(D233:D313)</f>
        <v>6323</v>
      </c>
      <c r="E314" s="21">
        <f t="shared" si="120"/>
        <v>1787</v>
      </c>
      <c r="F314" s="21">
        <f t="shared" si="120"/>
        <v>1072</v>
      </c>
      <c r="G314" s="21">
        <f t="shared" si="120"/>
        <v>627</v>
      </c>
      <c r="H314" s="21">
        <f t="shared" si="120"/>
        <v>2527</v>
      </c>
      <c r="I314" s="21">
        <f t="shared" si="120"/>
        <v>76</v>
      </c>
      <c r="J314" s="21">
        <f t="shared" si="120"/>
        <v>598</v>
      </c>
      <c r="K314" s="21">
        <f t="shared" si="120"/>
        <v>4</v>
      </c>
      <c r="L314" s="21">
        <f t="shared" si="120"/>
        <v>243</v>
      </c>
      <c r="M314" s="21">
        <f t="shared" si="120"/>
        <v>271</v>
      </c>
      <c r="N314" s="21">
        <f t="shared" si="120"/>
        <v>0</v>
      </c>
      <c r="O314" s="21">
        <f t="shared" si="120"/>
        <v>76</v>
      </c>
      <c r="P314" s="21">
        <f t="shared" si="120"/>
        <v>4</v>
      </c>
      <c r="Q314" s="21">
        <f t="shared" si="120"/>
        <v>0</v>
      </c>
      <c r="R314" s="21">
        <f t="shared" si="120"/>
        <v>259</v>
      </c>
      <c r="S314" s="21">
        <f t="shared" si="120"/>
        <v>61</v>
      </c>
      <c r="T314" s="21">
        <f t="shared" si="120"/>
        <v>198</v>
      </c>
      <c r="X314" s="6"/>
    </row>
    <row r="315" spans="1:24" s="4" customFormat="1" ht="16.5" customHeight="1" x14ac:dyDescent="0.25">
      <c r="A315" s="27"/>
      <c r="B315" s="49" t="s">
        <v>224</v>
      </c>
      <c r="C315" s="49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</row>
    <row r="316" spans="1:24" s="4" customFormat="1" x14ac:dyDescent="0.25">
      <c r="A316" s="19">
        <v>1</v>
      </c>
      <c r="B316" s="20" t="s">
        <v>65</v>
      </c>
      <c r="C316" s="21">
        <f t="shared" ref="C316:C323" si="121">D316+E316+F316</f>
        <v>5036</v>
      </c>
      <c r="D316" s="21">
        <v>4583</v>
      </c>
      <c r="E316" s="21">
        <v>316</v>
      </c>
      <c r="F316" s="21">
        <v>137</v>
      </c>
      <c r="G316" s="21">
        <v>942</v>
      </c>
      <c r="H316" s="21">
        <v>2876</v>
      </c>
      <c r="I316" s="21">
        <v>26</v>
      </c>
      <c r="J316" s="21">
        <f t="shared" ref="J316:J323" si="122">L316+M316+N316+O316+P316</f>
        <v>574</v>
      </c>
      <c r="K316" s="21">
        <v>0</v>
      </c>
      <c r="L316" s="21">
        <v>138</v>
      </c>
      <c r="M316" s="21">
        <v>221</v>
      </c>
      <c r="N316" s="21">
        <v>0</v>
      </c>
      <c r="O316" s="21">
        <v>163</v>
      </c>
      <c r="P316" s="21">
        <v>52</v>
      </c>
      <c r="Q316" s="21">
        <v>11</v>
      </c>
      <c r="R316" s="21">
        <v>129</v>
      </c>
      <c r="S316" s="21">
        <v>125</v>
      </c>
      <c r="T316" s="21">
        <v>19</v>
      </c>
    </row>
    <row r="317" spans="1:24" s="4" customFormat="1" x14ac:dyDescent="0.25">
      <c r="A317" s="19">
        <v>2</v>
      </c>
      <c r="B317" s="20" t="s">
        <v>67</v>
      </c>
      <c r="C317" s="21">
        <f t="shared" si="121"/>
        <v>234</v>
      </c>
      <c r="D317" s="21">
        <v>108</v>
      </c>
      <c r="E317" s="21">
        <v>125</v>
      </c>
      <c r="F317" s="21">
        <v>1</v>
      </c>
      <c r="G317" s="21">
        <v>56</v>
      </c>
      <c r="H317" s="21">
        <v>219</v>
      </c>
      <c r="I317" s="21">
        <v>3</v>
      </c>
      <c r="J317" s="21">
        <f t="shared" si="122"/>
        <v>42</v>
      </c>
      <c r="K317" s="21">
        <v>0</v>
      </c>
      <c r="L317" s="21">
        <v>8</v>
      </c>
      <c r="M317" s="21">
        <v>15</v>
      </c>
      <c r="N317" s="21">
        <v>0</v>
      </c>
      <c r="O317" s="21">
        <v>19</v>
      </c>
      <c r="P317" s="21">
        <v>0</v>
      </c>
      <c r="Q317" s="21">
        <v>9</v>
      </c>
      <c r="R317" s="21">
        <v>18</v>
      </c>
      <c r="S317" s="21">
        <v>18</v>
      </c>
      <c r="T317" s="21">
        <v>0</v>
      </c>
    </row>
    <row r="318" spans="1:24" s="4" customFormat="1" x14ac:dyDescent="0.25">
      <c r="A318" s="19">
        <v>3</v>
      </c>
      <c r="B318" s="20" t="s">
        <v>66</v>
      </c>
      <c r="C318" s="21">
        <f t="shared" si="121"/>
        <v>542</v>
      </c>
      <c r="D318" s="21">
        <v>503</v>
      </c>
      <c r="E318" s="21">
        <v>1</v>
      </c>
      <c r="F318" s="21">
        <v>38</v>
      </c>
      <c r="G318" s="21">
        <v>118</v>
      </c>
      <c r="H318" s="21">
        <v>43</v>
      </c>
      <c r="I318" s="21">
        <v>2</v>
      </c>
      <c r="J318" s="21">
        <f t="shared" si="122"/>
        <v>43</v>
      </c>
      <c r="K318" s="21">
        <v>0</v>
      </c>
      <c r="L318" s="21">
        <v>3</v>
      </c>
      <c r="M318" s="21">
        <v>18</v>
      </c>
      <c r="N318" s="21">
        <v>0</v>
      </c>
      <c r="O318" s="21">
        <v>22</v>
      </c>
      <c r="P318" s="21">
        <v>0</v>
      </c>
      <c r="Q318" s="21">
        <v>0</v>
      </c>
      <c r="R318" s="21">
        <v>3</v>
      </c>
      <c r="S318" s="21">
        <v>0</v>
      </c>
      <c r="T318" s="21">
        <v>3</v>
      </c>
    </row>
    <row r="319" spans="1:24" s="4" customFormat="1" x14ac:dyDescent="0.25">
      <c r="A319" s="19">
        <v>4</v>
      </c>
      <c r="B319" s="20" t="s">
        <v>111</v>
      </c>
      <c r="C319" s="21">
        <f t="shared" si="121"/>
        <v>9</v>
      </c>
      <c r="D319" s="21">
        <v>9</v>
      </c>
      <c r="E319" s="21"/>
      <c r="F319" s="21"/>
      <c r="G319" s="21">
        <v>5</v>
      </c>
      <c r="H319" s="21">
        <v>9</v>
      </c>
      <c r="I319" s="21"/>
      <c r="J319" s="21">
        <f t="shared" si="122"/>
        <v>1</v>
      </c>
      <c r="K319" s="21">
        <v>0</v>
      </c>
      <c r="L319" s="21">
        <v>0</v>
      </c>
      <c r="M319" s="21">
        <v>0</v>
      </c>
      <c r="N319" s="21">
        <v>0</v>
      </c>
      <c r="O319" s="21">
        <v>1</v>
      </c>
      <c r="P319" s="21">
        <v>0</v>
      </c>
      <c r="Q319" s="21">
        <v>0</v>
      </c>
      <c r="R319" s="21">
        <v>0</v>
      </c>
      <c r="S319" s="21">
        <v>0</v>
      </c>
      <c r="T319" s="21">
        <v>0</v>
      </c>
    </row>
    <row r="320" spans="1:24" s="4" customFormat="1" x14ac:dyDescent="0.25">
      <c r="A320" s="19">
        <v>5</v>
      </c>
      <c r="B320" s="20" t="s">
        <v>145</v>
      </c>
      <c r="C320" s="21">
        <f t="shared" si="121"/>
        <v>0</v>
      </c>
      <c r="D320" s="21"/>
      <c r="E320" s="21"/>
      <c r="F320" s="21"/>
      <c r="G320" s="21"/>
      <c r="H320" s="21"/>
      <c r="I320" s="21"/>
      <c r="J320" s="21">
        <f t="shared" si="122"/>
        <v>2</v>
      </c>
      <c r="K320" s="21">
        <v>0</v>
      </c>
      <c r="L320" s="21">
        <v>0</v>
      </c>
      <c r="M320" s="21">
        <v>2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</row>
    <row r="321" spans="1:24" s="4" customFormat="1" x14ac:dyDescent="0.25">
      <c r="A321" s="19">
        <v>6</v>
      </c>
      <c r="B321" s="20" t="s">
        <v>112</v>
      </c>
      <c r="C321" s="21">
        <f t="shared" si="121"/>
        <v>0</v>
      </c>
      <c r="D321" s="21"/>
      <c r="E321" s="21"/>
      <c r="F321" s="21"/>
      <c r="G321" s="21"/>
      <c r="H321" s="21"/>
      <c r="I321" s="21"/>
      <c r="J321" s="21">
        <f t="shared" si="122"/>
        <v>2</v>
      </c>
      <c r="K321" s="21">
        <v>0</v>
      </c>
      <c r="L321" s="21">
        <v>0</v>
      </c>
      <c r="M321" s="21">
        <v>2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v>0</v>
      </c>
      <c r="T321" s="21">
        <v>0</v>
      </c>
    </row>
    <row r="322" spans="1:24" s="4" customFormat="1" x14ac:dyDescent="0.25">
      <c r="A322" s="19">
        <v>7</v>
      </c>
      <c r="B322" s="20" t="s">
        <v>113</v>
      </c>
      <c r="C322" s="21">
        <f t="shared" si="121"/>
        <v>0</v>
      </c>
      <c r="D322" s="21"/>
      <c r="E322" s="21"/>
      <c r="F322" s="21"/>
      <c r="G322" s="21"/>
      <c r="H322" s="21"/>
      <c r="I322" s="21"/>
      <c r="J322" s="21">
        <f t="shared" si="122"/>
        <v>2</v>
      </c>
      <c r="K322" s="21">
        <v>0</v>
      </c>
      <c r="L322" s="21">
        <v>2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</row>
    <row r="323" spans="1:24" s="4" customFormat="1" x14ac:dyDescent="0.25">
      <c r="A323" s="19">
        <v>8</v>
      </c>
      <c r="B323" s="20" t="s">
        <v>218</v>
      </c>
      <c r="C323" s="21">
        <f t="shared" si="121"/>
        <v>0</v>
      </c>
      <c r="D323" s="21"/>
      <c r="E323" s="21"/>
      <c r="F323" s="21"/>
      <c r="G323" s="21"/>
      <c r="H323" s="21"/>
      <c r="I323" s="21"/>
      <c r="J323" s="21">
        <f t="shared" si="122"/>
        <v>1</v>
      </c>
      <c r="K323" s="21">
        <v>0</v>
      </c>
      <c r="L323" s="21">
        <v>1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  <c r="T323" s="21">
        <v>0</v>
      </c>
    </row>
    <row r="324" spans="1:24" s="3" customFormat="1" x14ac:dyDescent="0.25">
      <c r="A324" s="36"/>
      <c r="B324" s="34" t="s">
        <v>14</v>
      </c>
      <c r="C324" s="21">
        <f>D324+E324+F324</f>
        <v>5821</v>
      </c>
      <c r="D324" s="22">
        <f>SUM(D316:D323)</f>
        <v>5203</v>
      </c>
      <c r="E324" s="22">
        <f>SUM(E316:E323)</f>
        <v>442</v>
      </c>
      <c r="F324" s="22">
        <f>SUM(F316:F323)</f>
        <v>176</v>
      </c>
      <c r="G324" s="22">
        <f>SUM(G316:G323)</f>
        <v>1121</v>
      </c>
      <c r="H324" s="22">
        <f t="shared" ref="H324:T324" si="123">SUM(H316:H323)</f>
        <v>3147</v>
      </c>
      <c r="I324" s="22">
        <f t="shared" si="123"/>
        <v>31</v>
      </c>
      <c r="J324" s="22">
        <f t="shared" si="123"/>
        <v>667</v>
      </c>
      <c r="K324" s="22">
        <f t="shared" si="123"/>
        <v>0</v>
      </c>
      <c r="L324" s="22">
        <f t="shared" si="123"/>
        <v>152</v>
      </c>
      <c r="M324" s="22">
        <f t="shared" si="123"/>
        <v>258</v>
      </c>
      <c r="N324" s="22">
        <f t="shared" si="123"/>
        <v>0</v>
      </c>
      <c r="O324" s="22">
        <f t="shared" si="123"/>
        <v>205</v>
      </c>
      <c r="P324" s="22">
        <f t="shared" si="123"/>
        <v>52</v>
      </c>
      <c r="Q324" s="22">
        <f t="shared" si="123"/>
        <v>20</v>
      </c>
      <c r="R324" s="22">
        <f t="shared" si="123"/>
        <v>150</v>
      </c>
      <c r="S324" s="22">
        <f t="shared" si="123"/>
        <v>143</v>
      </c>
      <c r="T324" s="22">
        <f t="shared" si="123"/>
        <v>22</v>
      </c>
    </row>
    <row r="325" spans="1:24" s="3" customFormat="1" x14ac:dyDescent="0.25">
      <c r="A325" s="36"/>
      <c r="B325" s="41" t="s">
        <v>240</v>
      </c>
      <c r="C325" s="21">
        <f>C324+C314</f>
        <v>15003</v>
      </c>
      <c r="D325" s="21">
        <f t="shared" ref="D325:T325" si="124">D324+D314</f>
        <v>11526</v>
      </c>
      <c r="E325" s="21">
        <f t="shared" si="124"/>
        <v>2229</v>
      </c>
      <c r="F325" s="21">
        <f t="shared" si="124"/>
        <v>1248</v>
      </c>
      <c r="G325" s="21">
        <f t="shared" si="124"/>
        <v>1748</v>
      </c>
      <c r="H325" s="21">
        <f t="shared" si="124"/>
        <v>5674</v>
      </c>
      <c r="I325" s="21">
        <f t="shared" si="124"/>
        <v>107</v>
      </c>
      <c r="J325" s="22">
        <f>K325+M325+N325+O325+P325+L325</f>
        <v>1265</v>
      </c>
      <c r="K325" s="21">
        <f t="shared" si="124"/>
        <v>4</v>
      </c>
      <c r="L325" s="21">
        <f t="shared" si="124"/>
        <v>395</v>
      </c>
      <c r="M325" s="21">
        <f t="shared" si="124"/>
        <v>529</v>
      </c>
      <c r="N325" s="21">
        <f t="shared" si="124"/>
        <v>0</v>
      </c>
      <c r="O325" s="21">
        <f t="shared" si="124"/>
        <v>281</v>
      </c>
      <c r="P325" s="21">
        <f t="shared" si="124"/>
        <v>56</v>
      </c>
      <c r="Q325" s="21">
        <f t="shared" si="124"/>
        <v>20</v>
      </c>
      <c r="R325" s="21">
        <f t="shared" si="124"/>
        <v>409</v>
      </c>
      <c r="S325" s="21">
        <f t="shared" si="124"/>
        <v>204</v>
      </c>
      <c r="T325" s="21">
        <f t="shared" si="124"/>
        <v>220</v>
      </c>
      <c r="X325" s="6"/>
    </row>
    <row r="326" spans="1:24" s="4" customFormat="1" ht="19.5" customHeight="1" x14ac:dyDescent="0.25">
      <c r="A326" s="34"/>
      <c r="B326" s="36" t="s">
        <v>241</v>
      </c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</row>
    <row r="327" spans="1:24" s="4" customFormat="1" x14ac:dyDescent="0.25">
      <c r="A327" s="34">
        <v>1</v>
      </c>
      <c r="B327" s="20" t="s">
        <v>79</v>
      </c>
      <c r="C327" s="21">
        <f t="shared" ref="C327:C342" si="125">D327+E327+F327</f>
        <v>12522</v>
      </c>
      <c r="D327" s="22">
        <v>7214</v>
      </c>
      <c r="E327" s="22">
        <v>4089</v>
      </c>
      <c r="F327" s="22">
        <v>1219</v>
      </c>
      <c r="G327" s="22">
        <v>983</v>
      </c>
      <c r="H327" s="22">
        <v>5136</v>
      </c>
      <c r="I327" s="22">
        <v>115</v>
      </c>
      <c r="J327" s="22">
        <f>SUM(K327:P327)</f>
        <v>1749</v>
      </c>
      <c r="K327" s="22">
        <v>15</v>
      </c>
      <c r="L327" s="22">
        <v>356</v>
      </c>
      <c r="M327" s="22">
        <v>856</v>
      </c>
      <c r="N327" s="22">
        <v>0</v>
      </c>
      <c r="O327" s="22">
        <v>522</v>
      </c>
      <c r="P327" s="22">
        <v>0</v>
      </c>
      <c r="Q327" s="22">
        <v>116</v>
      </c>
      <c r="R327" s="21">
        <v>427</v>
      </c>
      <c r="S327" s="22">
        <v>416</v>
      </c>
      <c r="T327" s="22">
        <v>106</v>
      </c>
    </row>
    <row r="328" spans="1:24" s="4" customFormat="1" ht="24.75" customHeight="1" x14ac:dyDescent="0.25">
      <c r="A328" s="34">
        <v>2</v>
      </c>
      <c r="B328" s="42" t="s">
        <v>86</v>
      </c>
      <c r="C328" s="21">
        <f t="shared" si="125"/>
        <v>191</v>
      </c>
      <c r="D328" s="22">
        <v>186</v>
      </c>
      <c r="E328" s="22">
        <v>0</v>
      </c>
      <c r="F328" s="22">
        <v>5</v>
      </c>
      <c r="G328" s="22">
        <v>5</v>
      </c>
      <c r="H328" s="22">
        <v>189</v>
      </c>
      <c r="I328" s="22">
        <v>9</v>
      </c>
      <c r="J328" s="22">
        <f>SUM(K328:P328)</f>
        <v>9</v>
      </c>
      <c r="K328" s="22">
        <v>0</v>
      </c>
      <c r="L328" s="22">
        <v>2</v>
      </c>
      <c r="M328" s="22">
        <v>3</v>
      </c>
      <c r="N328" s="22">
        <v>0</v>
      </c>
      <c r="O328" s="22">
        <v>4</v>
      </c>
      <c r="P328" s="22">
        <v>0</v>
      </c>
      <c r="Q328" s="22">
        <v>0</v>
      </c>
      <c r="R328" s="21">
        <v>0</v>
      </c>
      <c r="S328" s="22">
        <v>0</v>
      </c>
      <c r="T328" s="22">
        <v>0</v>
      </c>
    </row>
    <row r="329" spans="1:24" s="4" customFormat="1" ht="24.75" customHeight="1" x14ac:dyDescent="0.25">
      <c r="A329" s="34">
        <v>3</v>
      </c>
      <c r="B329" s="42" t="s">
        <v>87</v>
      </c>
      <c r="C329" s="21">
        <f t="shared" si="125"/>
        <v>87</v>
      </c>
      <c r="D329" s="22">
        <v>81</v>
      </c>
      <c r="E329" s="22">
        <v>0</v>
      </c>
      <c r="F329" s="22">
        <v>6</v>
      </c>
      <c r="G329" s="22">
        <v>15</v>
      </c>
      <c r="H329" s="22">
        <v>87</v>
      </c>
      <c r="I329" s="22">
        <v>1</v>
      </c>
      <c r="J329" s="22">
        <f t="shared" ref="J329:J342" si="126">SUM(K329:P329)</f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1">
        <v>0</v>
      </c>
      <c r="S329" s="22">
        <v>0</v>
      </c>
      <c r="T329" s="22">
        <v>0</v>
      </c>
    </row>
    <row r="330" spans="1:24" s="4" customFormat="1" x14ac:dyDescent="0.25">
      <c r="A330" s="34">
        <v>4</v>
      </c>
      <c r="B330" s="20" t="s">
        <v>80</v>
      </c>
      <c r="C330" s="21">
        <f t="shared" si="125"/>
        <v>17</v>
      </c>
      <c r="D330" s="22">
        <v>10</v>
      </c>
      <c r="E330" s="22">
        <v>7</v>
      </c>
      <c r="F330" s="22">
        <v>0</v>
      </c>
      <c r="G330" s="22">
        <v>4</v>
      </c>
      <c r="H330" s="22">
        <v>15</v>
      </c>
      <c r="I330" s="22">
        <v>2</v>
      </c>
      <c r="J330" s="22">
        <f t="shared" si="126"/>
        <v>3</v>
      </c>
      <c r="K330" s="22">
        <v>0</v>
      </c>
      <c r="L330" s="22">
        <v>1</v>
      </c>
      <c r="M330" s="22">
        <v>2</v>
      </c>
      <c r="N330" s="22">
        <v>0</v>
      </c>
      <c r="O330" s="22">
        <v>0</v>
      </c>
      <c r="P330" s="22">
        <v>0</v>
      </c>
      <c r="Q330" s="22">
        <v>0</v>
      </c>
      <c r="R330" s="21">
        <v>2</v>
      </c>
      <c r="S330" s="22">
        <v>2</v>
      </c>
      <c r="T330" s="22">
        <v>0</v>
      </c>
    </row>
    <row r="331" spans="1:24" s="4" customFormat="1" x14ac:dyDescent="0.25">
      <c r="A331" s="34">
        <v>5</v>
      </c>
      <c r="B331" s="20" t="s">
        <v>81</v>
      </c>
      <c r="C331" s="21">
        <f t="shared" si="125"/>
        <v>15</v>
      </c>
      <c r="D331" s="22">
        <v>0</v>
      </c>
      <c r="E331" s="22">
        <v>15</v>
      </c>
      <c r="F331" s="22">
        <v>0</v>
      </c>
      <c r="G331" s="22">
        <v>0</v>
      </c>
      <c r="H331" s="22">
        <v>14</v>
      </c>
      <c r="I331" s="22">
        <v>0</v>
      </c>
      <c r="J331" s="22">
        <f t="shared" si="126"/>
        <v>12</v>
      </c>
      <c r="K331" s="22">
        <v>0</v>
      </c>
      <c r="L331" s="22">
        <v>7</v>
      </c>
      <c r="M331" s="22">
        <v>3</v>
      </c>
      <c r="N331" s="22">
        <v>0</v>
      </c>
      <c r="O331" s="22">
        <v>1</v>
      </c>
      <c r="P331" s="22">
        <v>1</v>
      </c>
      <c r="Q331" s="22">
        <v>1</v>
      </c>
      <c r="R331" s="21">
        <v>4</v>
      </c>
      <c r="S331" s="22">
        <v>4</v>
      </c>
      <c r="T331" s="22">
        <v>0</v>
      </c>
    </row>
    <row r="332" spans="1:24" s="4" customFormat="1" x14ac:dyDescent="0.25">
      <c r="A332" s="34">
        <v>6</v>
      </c>
      <c r="B332" s="20" t="s">
        <v>85</v>
      </c>
      <c r="C332" s="21">
        <f t="shared" si="125"/>
        <v>51</v>
      </c>
      <c r="D332" s="22">
        <v>47</v>
      </c>
      <c r="E332" s="22">
        <v>0</v>
      </c>
      <c r="F332" s="22">
        <v>4</v>
      </c>
      <c r="G332" s="22">
        <v>9</v>
      </c>
      <c r="H332" s="22">
        <v>50</v>
      </c>
      <c r="I332" s="22">
        <v>1</v>
      </c>
      <c r="J332" s="22">
        <f t="shared" si="126"/>
        <v>1</v>
      </c>
      <c r="K332" s="22">
        <v>0</v>
      </c>
      <c r="L332" s="22">
        <v>0</v>
      </c>
      <c r="M332" s="22">
        <v>0</v>
      </c>
      <c r="N332" s="22">
        <v>0</v>
      </c>
      <c r="O332" s="22">
        <v>1</v>
      </c>
      <c r="P332" s="22">
        <v>0</v>
      </c>
      <c r="Q332" s="22">
        <v>0</v>
      </c>
      <c r="R332" s="21">
        <v>0</v>
      </c>
      <c r="S332" s="22">
        <v>0</v>
      </c>
      <c r="T332" s="22">
        <v>0</v>
      </c>
    </row>
    <row r="333" spans="1:24" s="4" customFormat="1" x14ac:dyDescent="0.25">
      <c r="A333" s="34">
        <v>7</v>
      </c>
      <c r="B333" s="20" t="s">
        <v>82</v>
      </c>
      <c r="C333" s="21">
        <f>D333+E333+F333</f>
        <v>10</v>
      </c>
      <c r="D333" s="22">
        <v>10</v>
      </c>
      <c r="E333" s="22">
        <v>0</v>
      </c>
      <c r="F333" s="22">
        <v>0</v>
      </c>
      <c r="G333" s="22">
        <v>0</v>
      </c>
      <c r="H333" s="22">
        <v>10</v>
      </c>
      <c r="I333" s="22">
        <v>1</v>
      </c>
      <c r="J333" s="22">
        <f t="shared" si="126"/>
        <v>4</v>
      </c>
      <c r="K333" s="22">
        <v>0</v>
      </c>
      <c r="L333" s="22">
        <v>1</v>
      </c>
      <c r="M333" s="22">
        <v>2</v>
      </c>
      <c r="N333" s="22">
        <v>0</v>
      </c>
      <c r="O333" s="22">
        <v>0</v>
      </c>
      <c r="P333" s="22">
        <v>1</v>
      </c>
      <c r="Q333" s="22">
        <v>0</v>
      </c>
      <c r="R333" s="21">
        <v>0</v>
      </c>
      <c r="S333" s="22">
        <v>0</v>
      </c>
      <c r="T333" s="22">
        <v>0</v>
      </c>
    </row>
    <row r="334" spans="1:24" s="4" customFormat="1" x14ac:dyDescent="0.25">
      <c r="A334" s="34">
        <v>8</v>
      </c>
      <c r="B334" s="20" t="s">
        <v>84</v>
      </c>
      <c r="C334" s="21">
        <f t="shared" si="125"/>
        <v>47</v>
      </c>
      <c r="D334" s="22">
        <v>43</v>
      </c>
      <c r="E334" s="22">
        <v>3</v>
      </c>
      <c r="F334" s="22">
        <v>1</v>
      </c>
      <c r="G334" s="22">
        <v>4</v>
      </c>
      <c r="H334" s="22">
        <v>47</v>
      </c>
      <c r="I334" s="22">
        <v>0</v>
      </c>
      <c r="J334" s="22">
        <f t="shared" si="126"/>
        <v>10</v>
      </c>
      <c r="K334" s="22">
        <v>0</v>
      </c>
      <c r="L334" s="22">
        <v>4</v>
      </c>
      <c r="M334" s="22">
        <v>3</v>
      </c>
      <c r="N334" s="22">
        <v>0</v>
      </c>
      <c r="O334" s="22">
        <v>3</v>
      </c>
      <c r="P334" s="22">
        <v>0</v>
      </c>
      <c r="Q334" s="22">
        <v>0</v>
      </c>
      <c r="R334" s="21">
        <v>0</v>
      </c>
      <c r="S334" s="22">
        <v>0</v>
      </c>
      <c r="T334" s="22">
        <v>0</v>
      </c>
    </row>
    <row r="335" spans="1:24" s="4" customFormat="1" x14ac:dyDescent="0.25">
      <c r="A335" s="34">
        <v>9</v>
      </c>
      <c r="B335" s="20" t="s">
        <v>83</v>
      </c>
      <c r="C335" s="21">
        <f t="shared" si="125"/>
        <v>0</v>
      </c>
      <c r="D335" s="22">
        <v>0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f t="shared" si="126"/>
        <v>3</v>
      </c>
      <c r="K335" s="22">
        <v>0</v>
      </c>
      <c r="L335" s="22">
        <v>1</v>
      </c>
      <c r="M335" s="22">
        <v>2</v>
      </c>
      <c r="N335" s="22">
        <v>0</v>
      </c>
      <c r="O335" s="22">
        <v>0</v>
      </c>
      <c r="P335" s="22">
        <v>0</v>
      </c>
      <c r="Q335" s="22">
        <v>0</v>
      </c>
      <c r="R335" s="21">
        <v>0</v>
      </c>
      <c r="S335" s="22">
        <v>0</v>
      </c>
      <c r="T335" s="22">
        <v>0</v>
      </c>
    </row>
    <row r="336" spans="1:24" s="4" customFormat="1" ht="19.5" customHeight="1" x14ac:dyDescent="0.25">
      <c r="A336" s="34">
        <v>10</v>
      </c>
      <c r="B336" s="20" t="s">
        <v>88</v>
      </c>
      <c r="C336" s="21">
        <f t="shared" si="125"/>
        <v>184</v>
      </c>
      <c r="D336" s="22">
        <v>39</v>
      </c>
      <c r="E336" s="22">
        <v>0</v>
      </c>
      <c r="F336" s="22">
        <v>145</v>
      </c>
      <c r="G336" s="22">
        <v>21</v>
      </c>
      <c r="H336" s="22">
        <v>184</v>
      </c>
      <c r="I336" s="22">
        <v>0</v>
      </c>
      <c r="J336" s="22">
        <f t="shared" si="126"/>
        <v>1</v>
      </c>
      <c r="K336" s="22">
        <v>0</v>
      </c>
      <c r="L336" s="22">
        <v>1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1">
        <v>0</v>
      </c>
      <c r="S336" s="22">
        <v>0</v>
      </c>
      <c r="T336" s="22">
        <v>0</v>
      </c>
    </row>
    <row r="337" spans="1:20" s="4" customFormat="1" x14ac:dyDescent="0.25">
      <c r="A337" s="34">
        <v>11</v>
      </c>
      <c r="B337" s="20" t="s">
        <v>114</v>
      </c>
      <c r="C337" s="21">
        <f t="shared" si="125"/>
        <v>116</v>
      </c>
      <c r="D337" s="22">
        <v>67</v>
      </c>
      <c r="E337" s="22">
        <v>0</v>
      </c>
      <c r="F337" s="22">
        <v>49</v>
      </c>
      <c r="G337" s="22">
        <v>20</v>
      </c>
      <c r="H337" s="22">
        <v>115</v>
      </c>
      <c r="I337" s="22">
        <v>1</v>
      </c>
      <c r="J337" s="22">
        <f t="shared" si="126"/>
        <v>2</v>
      </c>
      <c r="K337" s="22">
        <v>0</v>
      </c>
      <c r="L337" s="22">
        <v>0</v>
      </c>
      <c r="M337" s="22">
        <v>1</v>
      </c>
      <c r="N337" s="22">
        <v>0</v>
      </c>
      <c r="O337" s="22">
        <v>1</v>
      </c>
      <c r="P337" s="22">
        <v>0</v>
      </c>
      <c r="Q337" s="22">
        <v>0</v>
      </c>
      <c r="R337" s="21">
        <v>0</v>
      </c>
      <c r="S337" s="22">
        <v>0</v>
      </c>
      <c r="T337" s="22">
        <v>0</v>
      </c>
    </row>
    <row r="338" spans="1:20" s="4" customFormat="1" x14ac:dyDescent="0.25">
      <c r="A338" s="34">
        <v>12</v>
      </c>
      <c r="B338" s="20" t="s">
        <v>115</v>
      </c>
      <c r="C338" s="21">
        <f t="shared" si="125"/>
        <v>8</v>
      </c>
      <c r="D338" s="22">
        <v>8</v>
      </c>
      <c r="E338" s="22">
        <v>0</v>
      </c>
      <c r="F338" s="22">
        <v>0</v>
      </c>
      <c r="G338" s="22">
        <v>0</v>
      </c>
      <c r="H338" s="22">
        <v>8</v>
      </c>
      <c r="I338" s="22">
        <v>0</v>
      </c>
      <c r="J338" s="22">
        <f t="shared" si="126"/>
        <v>10</v>
      </c>
      <c r="K338" s="22">
        <v>9</v>
      </c>
      <c r="L338" s="22">
        <v>0</v>
      </c>
      <c r="M338" s="22">
        <v>0</v>
      </c>
      <c r="N338" s="22">
        <v>0</v>
      </c>
      <c r="O338" s="22">
        <v>0</v>
      </c>
      <c r="P338" s="22">
        <v>1</v>
      </c>
      <c r="Q338" s="22">
        <v>0</v>
      </c>
      <c r="R338" s="21">
        <v>0</v>
      </c>
      <c r="S338" s="22">
        <v>0</v>
      </c>
      <c r="T338" s="22">
        <v>0</v>
      </c>
    </row>
    <row r="339" spans="1:20" s="4" customFormat="1" x14ac:dyDescent="0.25">
      <c r="A339" s="34">
        <v>13</v>
      </c>
      <c r="B339" s="20" t="s">
        <v>116</v>
      </c>
      <c r="C339" s="21">
        <f t="shared" si="125"/>
        <v>0</v>
      </c>
      <c r="D339" s="22">
        <v>0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f t="shared" si="126"/>
        <v>2</v>
      </c>
      <c r="K339" s="22">
        <v>0</v>
      </c>
      <c r="L339" s="22">
        <v>0</v>
      </c>
      <c r="M339" s="22">
        <v>2</v>
      </c>
      <c r="N339" s="22">
        <v>0</v>
      </c>
      <c r="O339" s="22">
        <v>0</v>
      </c>
      <c r="P339" s="22">
        <v>0</v>
      </c>
      <c r="Q339" s="22">
        <v>0</v>
      </c>
      <c r="R339" s="21">
        <v>0</v>
      </c>
      <c r="S339" s="22">
        <v>0</v>
      </c>
      <c r="T339" s="22">
        <v>0</v>
      </c>
    </row>
    <row r="340" spans="1:20" s="4" customFormat="1" x14ac:dyDescent="0.25">
      <c r="A340" s="34">
        <v>14</v>
      </c>
      <c r="B340" s="20" t="s">
        <v>117</v>
      </c>
      <c r="C340" s="21">
        <f t="shared" si="125"/>
        <v>0</v>
      </c>
      <c r="D340" s="22">
        <v>0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f t="shared" si="126"/>
        <v>2</v>
      </c>
      <c r="K340" s="22">
        <v>0</v>
      </c>
      <c r="L340" s="22">
        <v>0</v>
      </c>
      <c r="M340" s="22">
        <v>2</v>
      </c>
      <c r="N340" s="22">
        <v>0</v>
      </c>
      <c r="O340" s="22">
        <v>0</v>
      </c>
      <c r="P340" s="22">
        <v>0</v>
      </c>
      <c r="Q340" s="22">
        <v>0</v>
      </c>
      <c r="R340" s="21">
        <v>0</v>
      </c>
      <c r="S340" s="22">
        <v>0</v>
      </c>
      <c r="T340" s="22">
        <v>0</v>
      </c>
    </row>
    <row r="341" spans="1:20" s="4" customFormat="1" x14ac:dyDescent="0.25">
      <c r="A341" s="34">
        <v>15</v>
      </c>
      <c r="B341" s="20" t="s">
        <v>118</v>
      </c>
      <c r="C341" s="21">
        <f t="shared" si="125"/>
        <v>0</v>
      </c>
      <c r="D341" s="22">
        <v>0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f t="shared" si="126"/>
        <v>1</v>
      </c>
      <c r="K341" s="22">
        <v>0</v>
      </c>
      <c r="L341" s="22">
        <v>0</v>
      </c>
      <c r="M341" s="22">
        <v>1</v>
      </c>
      <c r="N341" s="22">
        <v>0</v>
      </c>
      <c r="O341" s="22">
        <v>0</v>
      </c>
      <c r="P341" s="22">
        <v>0</v>
      </c>
      <c r="Q341" s="22">
        <v>0</v>
      </c>
      <c r="R341" s="21">
        <v>0</v>
      </c>
      <c r="S341" s="22">
        <v>0</v>
      </c>
      <c r="T341" s="22">
        <v>0</v>
      </c>
    </row>
    <row r="342" spans="1:20" s="4" customFormat="1" x14ac:dyDescent="0.25">
      <c r="A342" s="34">
        <v>16</v>
      </c>
      <c r="B342" s="20" t="s">
        <v>119</v>
      </c>
      <c r="C342" s="21">
        <f t="shared" si="125"/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f t="shared" si="126"/>
        <v>3</v>
      </c>
      <c r="K342" s="22">
        <v>0</v>
      </c>
      <c r="L342" s="22">
        <v>0</v>
      </c>
      <c r="M342" s="22">
        <v>3</v>
      </c>
      <c r="N342" s="22">
        <v>0</v>
      </c>
      <c r="O342" s="22">
        <v>0</v>
      </c>
      <c r="P342" s="22">
        <v>0</v>
      </c>
      <c r="Q342" s="22">
        <v>0</v>
      </c>
      <c r="R342" s="21">
        <v>0</v>
      </c>
      <c r="S342" s="22">
        <v>0</v>
      </c>
      <c r="T342" s="22">
        <v>0</v>
      </c>
    </row>
    <row r="343" spans="1:20" s="3" customFormat="1" x14ac:dyDescent="0.25">
      <c r="A343" s="47" t="s">
        <v>14</v>
      </c>
      <c r="B343" s="47"/>
      <c r="C343" s="21">
        <f>D343+E343+F343</f>
        <v>13248</v>
      </c>
      <c r="D343" s="22">
        <f t="shared" ref="D343:T343" si="127">SUM(D327:D342)</f>
        <v>7705</v>
      </c>
      <c r="E343" s="22">
        <f t="shared" si="127"/>
        <v>4114</v>
      </c>
      <c r="F343" s="22">
        <f t="shared" si="127"/>
        <v>1429</v>
      </c>
      <c r="G343" s="22">
        <f t="shared" si="127"/>
        <v>1061</v>
      </c>
      <c r="H343" s="22">
        <f t="shared" si="127"/>
        <v>5855</v>
      </c>
      <c r="I343" s="22">
        <f t="shared" si="127"/>
        <v>130</v>
      </c>
      <c r="J343" s="22">
        <f t="shared" si="127"/>
        <v>1812</v>
      </c>
      <c r="K343" s="22">
        <f t="shared" si="127"/>
        <v>24</v>
      </c>
      <c r="L343" s="22">
        <f t="shared" si="127"/>
        <v>373</v>
      </c>
      <c r="M343" s="22">
        <f t="shared" si="127"/>
        <v>880</v>
      </c>
      <c r="N343" s="22">
        <f t="shared" si="127"/>
        <v>0</v>
      </c>
      <c r="O343" s="22">
        <f t="shared" si="127"/>
        <v>532</v>
      </c>
      <c r="P343" s="22">
        <f t="shared" si="127"/>
        <v>3</v>
      </c>
      <c r="Q343" s="22">
        <f t="shared" si="127"/>
        <v>117</v>
      </c>
      <c r="R343" s="22">
        <f t="shared" si="127"/>
        <v>433</v>
      </c>
      <c r="S343" s="22">
        <f t="shared" si="127"/>
        <v>422</v>
      </c>
      <c r="T343" s="22">
        <f t="shared" si="127"/>
        <v>106</v>
      </c>
    </row>
    <row r="344" spans="1:20" s="4" customFormat="1" x14ac:dyDescent="0.25">
      <c r="A344" s="34"/>
      <c r="B344" s="36" t="s">
        <v>226</v>
      </c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</row>
    <row r="345" spans="1:20" s="4" customFormat="1" x14ac:dyDescent="0.25">
      <c r="A345" s="19">
        <v>1</v>
      </c>
      <c r="B345" s="20" t="s">
        <v>89</v>
      </c>
      <c r="C345" s="21">
        <f t="shared" ref="C345:C352" si="128">D345+E345+F345</f>
        <v>107</v>
      </c>
      <c r="D345" s="36">
        <v>84</v>
      </c>
      <c r="E345" s="36">
        <v>23</v>
      </c>
      <c r="F345" s="36">
        <v>0</v>
      </c>
      <c r="G345" s="36">
        <v>3</v>
      </c>
      <c r="H345" s="21">
        <v>106</v>
      </c>
      <c r="I345" s="36">
        <v>2</v>
      </c>
      <c r="J345" s="22">
        <f t="shared" ref="J345:J352" si="129">K345+M345+N345+O345+P345+L345</f>
        <v>20</v>
      </c>
      <c r="K345" s="21">
        <v>0</v>
      </c>
      <c r="L345" s="21">
        <v>4</v>
      </c>
      <c r="M345" s="21">
        <v>9</v>
      </c>
      <c r="N345" s="21">
        <v>0</v>
      </c>
      <c r="O345" s="21">
        <v>7</v>
      </c>
      <c r="P345" s="21">
        <v>0</v>
      </c>
      <c r="Q345" s="21">
        <v>2</v>
      </c>
      <c r="R345" s="21">
        <v>19</v>
      </c>
      <c r="S345" s="21">
        <v>19</v>
      </c>
      <c r="T345" s="21">
        <v>0</v>
      </c>
    </row>
    <row r="346" spans="1:20" s="4" customFormat="1" x14ac:dyDescent="0.25">
      <c r="A346" s="19">
        <v>2</v>
      </c>
      <c r="B346" s="20" t="s">
        <v>242</v>
      </c>
      <c r="C346" s="21">
        <f t="shared" si="128"/>
        <v>5</v>
      </c>
      <c r="D346" s="36">
        <v>5</v>
      </c>
      <c r="E346" s="36">
        <v>0</v>
      </c>
      <c r="F346" s="36">
        <v>0</v>
      </c>
      <c r="G346" s="36">
        <v>1</v>
      </c>
      <c r="H346" s="21">
        <v>5</v>
      </c>
      <c r="I346" s="36">
        <v>0</v>
      </c>
      <c r="J346" s="22">
        <f t="shared" si="129"/>
        <v>3</v>
      </c>
      <c r="K346" s="21">
        <v>0</v>
      </c>
      <c r="L346" s="21">
        <v>0</v>
      </c>
      <c r="M346" s="21">
        <v>2</v>
      </c>
      <c r="N346" s="21">
        <v>0</v>
      </c>
      <c r="O346" s="21">
        <v>0</v>
      </c>
      <c r="P346" s="21">
        <v>1</v>
      </c>
      <c r="Q346" s="21">
        <v>0</v>
      </c>
      <c r="R346" s="21">
        <v>0</v>
      </c>
      <c r="S346" s="21">
        <v>0</v>
      </c>
      <c r="T346" s="21">
        <v>0</v>
      </c>
    </row>
    <row r="347" spans="1:20" s="4" customFormat="1" x14ac:dyDescent="0.25">
      <c r="A347" s="19">
        <v>3</v>
      </c>
      <c r="B347" s="20" t="s">
        <v>243</v>
      </c>
      <c r="C347" s="21">
        <f t="shared" si="128"/>
        <v>2</v>
      </c>
      <c r="D347" s="36">
        <v>2</v>
      </c>
      <c r="E347" s="36">
        <v>0</v>
      </c>
      <c r="F347" s="36">
        <v>0</v>
      </c>
      <c r="G347" s="36">
        <v>0</v>
      </c>
      <c r="H347" s="21">
        <v>2</v>
      </c>
      <c r="I347" s="36">
        <v>0</v>
      </c>
      <c r="J347" s="22">
        <f t="shared" si="129"/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</row>
    <row r="348" spans="1:20" s="4" customFormat="1" x14ac:dyDescent="0.25">
      <c r="A348" s="19">
        <v>4</v>
      </c>
      <c r="B348" s="20" t="s">
        <v>156</v>
      </c>
      <c r="C348" s="21">
        <f t="shared" si="128"/>
        <v>140</v>
      </c>
      <c r="D348" s="36">
        <v>12</v>
      </c>
      <c r="E348" s="36">
        <v>0</v>
      </c>
      <c r="F348" s="36">
        <v>128</v>
      </c>
      <c r="G348" s="36">
        <v>50</v>
      </c>
      <c r="H348" s="21">
        <v>138</v>
      </c>
      <c r="I348" s="36">
        <v>0</v>
      </c>
      <c r="J348" s="22">
        <f t="shared" si="129"/>
        <v>5</v>
      </c>
      <c r="K348" s="21">
        <v>0</v>
      </c>
      <c r="L348" s="21">
        <v>4</v>
      </c>
      <c r="M348" s="21">
        <v>1</v>
      </c>
      <c r="N348" s="21">
        <v>0</v>
      </c>
      <c r="O348" s="21">
        <v>0</v>
      </c>
      <c r="P348" s="21">
        <v>0</v>
      </c>
      <c r="Q348" s="21">
        <v>0</v>
      </c>
      <c r="R348" s="21">
        <v>0</v>
      </c>
      <c r="S348" s="21">
        <v>0</v>
      </c>
      <c r="T348" s="21">
        <v>0</v>
      </c>
    </row>
    <row r="349" spans="1:20" s="4" customFormat="1" x14ac:dyDescent="0.25">
      <c r="A349" s="19">
        <v>5</v>
      </c>
      <c r="B349" s="20" t="s">
        <v>244</v>
      </c>
      <c r="C349" s="21">
        <f t="shared" si="128"/>
        <v>2</v>
      </c>
      <c r="D349" s="36">
        <v>2</v>
      </c>
      <c r="E349" s="36">
        <v>0</v>
      </c>
      <c r="F349" s="36">
        <v>0</v>
      </c>
      <c r="G349" s="36">
        <v>0</v>
      </c>
      <c r="H349" s="21">
        <v>2</v>
      </c>
      <c r="I349" s="36">
        <v>0</v>
      </c>
      <c r="J349" s="22">
        <f t="shared" si="129"/>
        <v>10</v>
      </c>
      <c r="K349" s="21">
        <v>0</v>
      </c>
      <c r="L349" s="21">
        <v>4</v>
      </c>
      <c r="M349" s="21">
        <v>1</v>
      </c>
      <c r="N349" s="21">
        <v>0</v>
      </c>
      <c r="O349" s="21">
        <v>5</v>
      </c>
      <c r="P349" s="21">
        <v>0</v>
      </c>
      <c r="Q349" s="21">
        <v>0</v>
      </c>
      <c r="R349" s="21">
        <v>0</v>
      </c>
      <c r="S349" s="21">
        <v>0</v>
      </c>
      <c r="T349" s="21">
        <v>0</v>
      </c>
    </row>
    <row r="350" spans="1:20" s="4" customFormat="1" x14ac:dyDescent="0.25">
      <c r="A350" s="19">
        <v>6</v>
      </c>
      <c r="B350" s="20" t="s">
        <v>245</v>
      </c>
      <c r="C350" s="21">
        <f t="shared" si="128"/>
        <v>337</v>
      </c>
      <c r="D350" s="36">
        <v>0</v>
      </c>
      <c r="E350" s="36">
        <v>0</v>
      </c>
      <c r="F350" s="36">
        <v>337</v>
      </c>
      <c r="G350" s="36">
        <v>18</v>
      </c>
      <c r="H350" s="21">
        <v>28</v>
      </c>
      <c r="I350" s="36">
        <v>0</v>
      </c>
      <c r="J350" s="22">
        <f t="shared" si="129"/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0</v>
      </c>
    </row>
    <row r="351" spans="1:20" s="4" customFormat="1" x14ac:dyDescent="0.25">
      <c r="A351" s="19">
        <v>7</v>
      </c>
      <c r="B351" s="24" t="s">
        <v>246</v>
      </c>
      <c r="C351" s="21">
        <f t="shared" si="128"/>
        <v>2</v>
      </c>
      <c r="D351" s="36">
        <v>2</v>
      </c>
      <c r="E351" s="36">
        <v>0</v>
      </c>
      <c r="F351" s="36">
        <v>0</v>
      </c>
      <c r="G351" s="36">
        <v>1</v>
      </c>
      <c r="H351" s="21">
        <v>0</v>
      </c>
      <c r="I351" s="36">
        <v>0</v>
      </c>
      <c r="J351" s="22">
        <f t="shared" si="129"/>
        <v>1</v>
      </c>
      <c r="K351" s="21">
        <v>0</v>
      </c>
      <c r="L351" s="21">
        <v>1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v>0</v>
      </c>
      <c r="T351" s="21">
        <v>0</v>
      </c>
    </row>
    <row r="352" spans="1:20" s="4" customFormat="1" x14ac:dyDescent="0.25">
      <c r="A352" s="19">
        <v>8</v>
      </c>
      <c r="B352" s="20" t="s">
        <v>35</v>
      </c>
      <c r="C352" s="21">
        <f t="shared" si="128"/>
        <v>11</v>
      </c>
      <c r="D352" s="36">
        <v>11</v>
      </c>
      <c r="E352" s="36">
        <v>0</v>
      </c>
      <c r="F352" s="36">
        <v>0</v>
      </c>
      <c r="G352" s="36">
        <v>0</v>
      </c>
      <c r="H352" s="21">
        <v>9</v>
      </c>
      <c r="I352" s="36">
        <v>3</v>
      </c>
      <c r="J352" s="22">
        <f t="shared" si="129"/>
        <v>2</v>
      </c>
      <c r="K352" s="21">
        <v>0</v>
      </c>
      <c r="L352" s="21">
        <v>1</v>
      </c>
      <c r="M352" s="21">
        <v>1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0</v>
      </c>
      <c r="T352" s="21">
        <v>0</v>
      </c>
    </row>
    <row r="353" spans="1:20" s="4" customFormat="1" x14ac:dyDescent="0.25">
      <c r="A353" s="34">
        <v>9</v>
      </c>
      <c r="B353" s="24" t="s">
        <v>247</v>
      </c>
      <c r="C353" s="21">
        <f t="shared" ref="C353:C361" si="130">D353+E353+F353</f>
        <v>71</v>
      </c>
      <c r="D353" s="21">
        <v>27</v>
      </c>
      <c r="E353" s="21">
        <v>0</v>
      </c>
      <c r="F353" s="21">
        <v>44</v>
      </c>
      <c r="G353" s="21">
        <v>8</v>
      </c>
      <c r="H353" s="22">
        <v>31</v>
      </c>
      <c r="I353" s="21">
        <v>2</v>
      </c>
      <c r="J353" s="22">
        <f>K353+M353+N353+O353+P353+L353</f>
        <v>2</v>
      </c>
      <c r="K353" s="22">
        <v>0</v>
      </c>
      <c r="L353" s="22">
        <v>0</v>
      </c>
      <c r="M353" s="22">
        <v>1</v>
      </c>
      <c r="N353" s="22">
        <v>0</v>
      </c>
      <c r="O353" s="22">
        <v>0</v>
      </c>
      <c r="P353" s="22">
        <v>1</v>
      </c>
      <c r="Q353" s="22">
        <v>0</v>
      </c>
      <c r="R353" s="21">
        <v>0</v>
      </c>
      <c r="S353" s="22">
        <v>0</v>
      </c>
      <c r="T353" s="22">
        <v>0</v>
      </c>
    </row>
    <row r="354" spans="1:20" s="4" customFormat="1" x14ac:dyDescent="0.25">
      <c r="A354" s="34">
        <v>10</v>
      </c>
      <c r="B354" s="24" t="s">
        <v>248</v>
      </c>
      <c r="C354" s="21">
        <f t="shared" si="130"/>
        <v>97</v>
      </c>
      <c r="D354" s="21">
        <v>0</v>
      </c>
      <c r="E354" s="21">
        <v>0</v>
      </c>
      <c r="F354" s="21">
        <v>97</v>
      </c>
      <c r="G354" s="21">
        <v>1</v>
      </c>
      <c r="H354" s="22">
        <v>0</v>
      </c>
      <c r="I354" s="21">
        <v>0</v>
      </c>
      <c r="J354" s="22">
        <f t="shared" ref="J354:J361" si="131">K354+M354+N354+O354+P354+L354</f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1">
        <v>0</v>
      </c>
      <c r="S354" s="22">
        <v>0</v>
      </c>
      <c r="T354" s="22">
        <v>0</v>
      </c>
    </row>
    <row r="355" spans="1:20" s="4" customFormat="1" x14ac:dyDescent="0.25">
      <c r="A355" s="34">
        <v>11</v>
      </c>
      <c r="B355" s="24" t="s">
        <v>249</v>
      </c>
      <c r="C355" s="21">
        <f t="shared" si="130"/>
        <v>38</v>
      </c>
      <c r="D355" s="21">
        <v>0</v>
      </c>
      <c r="E355" s="21">
        <v>0</v>
      </c>
      <c r="F355" s="21">
        <v>38</v>
      </c>
      <c r="G355" s="21">
        <v>0</v>
      </c>
      <c r="H355" s="22">
        <v>0</v>
      </c>
      <c r="I355" s="21">
        <v>0</v>
      </c>
      <c r="J355" s="22">
        <f t="shared" si="131"/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1">
        <v>0</v>
      </c>
      <c r="S355" s="22">
        <v>0</v>
      </c>
      <c r="T355" s="22">
        <v>0</v>
      </c>
    </row>
    <row r="356" spans="1:20" s="4" customFormat="1" x14ac:dyDescent="0.25">
      <c r="A356" s="34">
        <v>12</v>
      </c>
      <c r="B356" s="24" t="s">
        <v>250</v>
      </c>
      <c r="C356" s="21">
        <f t="shared" si="130"/>
        <v>57</v>
      </c>
      <c r="D356" s="22">
        <v>0</v>
      </c>
      <c r="E356" s="22">
        <v>0</v>
      </c>
      <c r="F356" s="22">
        <v>57</v>
      </c>
      <c r="G356" s="22">
        <v>0</v>
      </c>
      <c r="H356" s="22">
        <v>2</v>
      </c>
      <c r="I356" s="22">
        <v>0</v>
      </c>
      <c r="J356" s="22">
        <f t="shared" si="131"/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1">
        <v>0</v>
      </c>
      <c r="S356" s="22">
        <v>0</v>
      </c>
      <c r="T356" s="22">
        <v>0</v>
      </c>
    </row>
    <row r="357" spans="1:20" s="4" customFormat="1" x14ac:dyDescent="0.25">
      <c r="A357" s="34">
        <v>13</v>
      </c>
      <c r="B357" s="24" t="s">
        <v>251</v>
      </c>
      <c r="C357" s="21">
        <f t="shared" si="130"/>
        <v>0</v>
      </c>
      <c r="D357" s="22">
        <v>0</v>
      </c>
      <c r="E357" s="22">
        <v>0</v>
      </c>
      <c r="F357" s="22">
        <v>0</v>
      </c>
      <c r="G357" s="22">
        <v>0</v>
      </c>
      <c r="H357" s="22">
        <v>0</v>
      </c>
      <c r="I357" s="22">
        <v>0</v>
      </c>
      <c r="J357" s="22">
        <f t="shared" si="131"/>
        <v>1</v>
      </c>
      <c r="K357" s="22">
        <v>0</v>
      </c>
      <c r="L357" s="22">
        <v>1</v>
      </c>
      <c r="M357" s="22">
        <v>0</v>
      </c>
      <c r="N357" s="22">
        <v>0</v>
      </c>
      <c r="O357" s="22">
        <v>0</v>
      </c>
      <c r="P357" s="22">
        <v>0</v>
      </c>
      <c r="Q357" s="22">
        <v>0</v>
      </c>
      <c r="R357" s="21">
        <v>0</v>
      </c>
      <c r="S357" s="22">
        <v>0</v>
      </c>
      <c r="T357" s="22">
        <v>0</v>
      </c>
    </row>
    <row r="358" spans="1:20" s="4" customFormat="1" x14ac:dyDescent="0.25">
      <c r="A358" s="34">
        <v>14</v>
      </c>
      <c r="B358" s="24" t="s">
        <v>157</v>
      </c>
      <c r="C358" s="21">
        <f t="shared" si="130"/>
        <v>0</v>
      </c>
      <c r="D358" s="22">
        <v>0</v>
      </c>
      <c r="E358" s="22">
        <v>0</v>
      </c>
      <c r="F358" s="22">
        <v>0</v>
      </c>
      <c r="G358" s="22">
        <v>0</v>
      </c>
      <c r="H358" s="22">
        <v>0</v>
      </c>
      <c r="I358" s="22">
        <v>0</v>
      </c>
      <c r="J358" s="22">
        <f t="shared" si="131"/>
        <v>2</v>
      </c>
      <c r="K358" s="22">
        <v>0</v>
      </c>
      <c r="L358" s="22">
        <v>1</v>
      </c>
      <c r="M358" s="22">
        <v>1</v>
      </c>
      <c r="N358" s="22">
        <v>0</v>
      </c>
      <c r="O358" s="22">
        <v>0</v>
      </c>
      <c r="P358" s="22">
        <v>0</v>
      </c>
      <c r="Q358" s="22">
        <v>0</v>
      </c>
      <c r="R358" s="21">
        <v>0</v>
      </c>
      <c r="S358" s="22">
        <v>0</v>
      </c>
      <c r="T358" s="22">
        <v>0</v>
      </c>
    </row>
    <row r="359" spans="1:20" s="4" customFormat="1" x14ac:dyDescent="0.25">
      <c r="A359" s="34">
        <v>15</v>
      </c>
      <c r="B359" s="24" t="s">
        <v>202</v>
      </c>
      <c r="C359" s="21">
        <f t="shared" si="130"/>
        <v>0</v>
      </c>
      <c r="D359" s="22">
        <v>0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f t="shared" si="131"/>
        <v>2</v>
      </c>
      <c r="K359" s="22">
        <v>0</v>
      </c>
      <c r="L359" s="22">
        <v>1</v>
      </c>
      <c r="M359" s="22">
        <v>0</v>
      </c>
      <c r="N359" s="22">
        <v>0</v>
      </c>
      <c r="O359" s="22">
        <v>1</v>
      </c>
      <c r="P359" s="22">
        <v>0</v>
      </c>
      <c r="Q359" s="22">
        <v>0</v>
      </c>
      <c r="R359" s="21">
        <v>0</v>
      </c>
      <c r="S359" s="22">
        <v>0</v>
      </c>
      <c r="T359" s="22">
        <v>0</v>
      </c>
    </row>
    <row r="360" spans="1:20" s="4" customFormat="1" x14ac:dyDescent="0.25">
      <c r="A360" s="34">
        <v>16</v>
      </c>
      <c r="B360" s="24" t="s">
        <v>252</v>
      </c>
      <c r="C360" s="21">
        <f t="shared" si="130"/>
        <v>3467</v>
      </c>
      <c r="D360" s="22">
        <v>2849</v>
      </c>
      <c r="E360" s="22">
        <v>613</v>
      </c>
      <c r="F360" s="22">
        <v>5</v>
      </c>
      <c r="G360" s="22">
        <v>362</v>
      </c>
      <c r="H360" s="22">
        <v>1130</v>
      </c>
      <c r="I360" s="22">
        <v>29</v>
      </c>
      <c r="J360" s="22">
        <f t="shared" si="131"/>
        <v>437</v>
      </c>
      <c r="K360" s="22">
        <v>5</v>
      </c>
      <c r="L360" s="22">
        <v>111</v>
      </c>
      <c r="M360" s="22">
        <v>182</v>
      </c>
      <c r="N360" s="22">
        <v>0</v>
      </c>
      <c r="O360" s="22">
        <v>105</v>
      </c>
      <c r="P360" s="22">
        <v>34</v>
      </c>
      <c r="Q360" s="22">
        <v>65</v>
      </c>
      <c r="R360" s="21">
        <v>75</v>
      </c>
      <c r="S360" s="22">
        <v>20</v>
      </c>
      <c r="T360" s="22">
        <v>59</v>
      </c>
    </row>
    <row r="361" spans="1:20" s="4" customFormat="1" x14ac:dyDescent="0.25">
      <c r="A361" s="34">
        <v>17</v>
      </c>
      <c r="B361" s="24" t="s">
        <v>253</v>
      </c>
      <c r="C361" s="21">
        <f t="shared" si="130"/>
        <v>0</v>
      </c>
      <c r="D361" s="22">
        <v>0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f t="shared" si="131"/>
        <v>5</v>
      </c>
      <c r="K361" s="22">
        <v>0</v>
      </c>
      <c r="L361" s="22">
        <v>4</v>
      </c>
      <c r="M361" s="22">
        <v>1</v>
      </c>
      <c r="N361" s="22">
        <v>0</v>
      </c>
      <c r="O361" s="22">
        <v>0</v>
      </c>
      <c r="P361" s="22">
        <v>0</v>
      </c>
      <c r="Q361" s="22">
        <v>0</v>
      </c>
      <c r="R361" s="21">
        <v>0</v>
      </c>
      <c r="S361" s="22">
        <v>0</v>
      </c>
      <c r="T361" s="22">
        <v>0</v>
      </c>
    </row>
    <row r="362" spans="1:20" s="3" customFormat="1" x14ac:dyDescent="0.25">
      <c r="A362" s="47" t="s">
        <v>14</v>
      </c>
      <c r="B362" s="47"/>
      <c r="C362" s="21">
        <f>D362+E362+F362</f>
        <v>4336</v>
      </c>
      <c r="D362" s="22">
        <f>SUM(D345:D361)</f>
        <v>2994</v>
      </c>
      <c r="E362" s="22">
        <f t="shared" ref="E362:T362" si="132">SUM(E345:E361)</f>
        <v>636</v>
      </c>
      <c r="F362" s="22">
        <f t="shared" si="132"/>
        <v>706</v>
      </c>
      <c r="G362" s="22">
        <f t="shared" si="132"/>
        <v>444</v>
      </c>
      <c r="H362" s="22">
        <f t="shared" si="132"/>
        <v>1453</v>
      </c>
      <c r="I362" s="22">
        <f t="shared" si="132"/>
        <v>36</v>
      </c>
      <c r="J362" s="22">
        <f t="shared" si="132"/>
        <v>490</v>
      </c>
      <c r="K362" s="22">
        <f t="shared" si="132"/>
        <v>5</v>
      </c>
      <c r="L362" s="22">
        <f t="shared" si="132"/>
        <v>132</v>
      </c>
      <c r="M362" s="22">
        <f t="shared" si="132"/>
        <v>199</v>
      </c>
      <c r="N362" s="22">
        <f t="shared" si="132"/>
        <v>0</v>
      </c>
      <c r="O362" s="22">
        <f t="shared" si="132"/>
        <v>118</v>
      </c>
      <c r="P362" s="22">
        <f t="shared" si="132"/>
        <v>36</v>
      </c>
      <c r="Q362" s="22">
        <f t="shared" si="132"/>
        <v>67</v>
      </c>
      <c r="R362" s="22">
        <f t="shared" si="132"/>
        <v>94</v>
      </c>
      <c r="S362" s="22">
        <f t="shared" si="132"/>
        <v>39</v>
      </c>
      <c r="T362" s="22">
        <f t="shared" si="132"/>
        <v>59</v>
      </c>
    </row>
    <row r="363" spans="1:20" s="4" customFormat="1" x14ac:dyDescent="0.25">
      <c r="A363" s="19"/>
      <c r="B363" s="36" t="s">
        <v>225</v>
      </c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</row>
    <row r="364" spans="1:20" s="4" customFormat="1" x14ac:dyDescent="0.25">
      <c r="A364" s="19">
        <v>1</v>
      </c>
      <c r="B364" s="20" t="s">
        <v>23</v>
      </c>
      <c r="C364" s="21">
        <f t="shared" ref="C364:C369" si="133">D364+E364+F364</f>
        <v>4377</v>
      </c>
      <c r="D364" s="21">
        <v>2514</v>
      </c>
      <c r="E364" s="21">
        <v>882</v>
      </c>
      <c r="F364" s="21">
        <v>981</v>
      </c>
      <c r="G364" s="21">
        <v>428</v>
      </c>
      <c r="H364" s="21">
        <v>3111</v>
      </c>
      <c r="I364" s="21">
        <v>51</v>
      </c>
      <c r="J364" s="22">
        <f t="shared" ref="J364:J369" si="134">K364+L364+M364+N364+O364+P364</f>
        <v>510</v>
      </c>
      <c r="K364" s="21">
        <v>4</v>
      </c>
      <c r="L364" s="21">
        <v>110</v>
      </c>
      <c r="M364" s="21">
        <v>246</v>
      </c>
      <c r="N364" s="21">
        <v>0</v>
      </c>
      <c r="O364" s="21">
        <v>103</v>
      </c>
      <c r="P364" s="21">
        <v>47</v>
      </c>
      <c r="Q364" s="21">
        <v>35</v>
      </c>
      <c r="R364" s="21">
        <v>156</v>
      </c>
      <c r="S364" s="21">
        <v>177</v>
      </c>
      <c r="T364" s="21">
        <v>4</v>
      </c>
    </row>
    <row r="365" spans="1:20" s="4" customFormat="1" x14ac:dyDescent="0.25">
      <c r="A365" s="19">
        <v>2</v>
      </c>
      <c r="B365" s="20" t="s">
        <v>24</v>
      </c>
      <c r="C365" s="21">
        <f t="shared" si="133"/>
        <v>144</v>
      </c>
      <c r="D365" s="21">
        <v>115</v>
      </c>
      <c r="E365" s="21">
        <v>0</v>
      </c>
      <c r="F365" s="21">
        <v>29</v>
      </c>
      <c r="G365" s="21">
        <v>5</v>
      </c>
      <c r="H365" s="21">
        <v>144</v>
      </c>
      <c r="I365" s="21">
        <v>4</v>
      </c>
      <c r="J365" s="22">
        <f t="shared" si="134"/>
        <v>16</v>
      </c>
      <c r="K365" s="21">
        <v>0</v>
      </c>
      <c r="L365" s="21">
        <v>2</v>
      </c>
      <c r="M365" s="21">
        <v>8</v>
      </c>
      <c r="N365" s="21">
        <v>0</v>
      </c>
      <c r="O365" s="21">
        <v>4</v>
      </c>
      <c r="P365" s="21">
        <v>2</v>
      </c>
      <c r="Q365" s="21">
        <v>0</v>
      </c>
      <c r="R365" s="21">
        <v>0</v>
      </c>
      <c r="S365" s="21">
        <v>0</v>
      </c>
      <c r="T365" s="21">
        <v>0</v>
      </c>
    </row>
    <row r="366" spans="1:20" s="4" customFormat="1" x14ac:dyDescent="0.25">
      <c r="A366" s="19">
        <v>3</v>
      </c>
      <c r="B366" s="20" t="s">
        <v>25</v>
      </c>
      <c r="C366" s="21">
        <f t="shared" si="133"/>
        <v>4</v>
      </c>
      <c r="D366" s="21">
        <v>2</v>
      </c>
      <c r="E366" s="21">
        <v>0</v>
      </c>
      <c r="F366" s="21">
        <v>2</v>
      </c>
      <c r="G366" s="21">
        <v>0</v>
      </c>
      <c r="H366" s="21">
        <v>4</v>
      </c>
      <c r="I366" s="21">
        <v>0</v>
      </c>
      <c r="J366" s="22">
        <f t="shared" si="134"/>
        <v>7</v>
      </c>
      <c r="K366" s="21">
        <v>0</v>
      </c>
      <c r="L366" s="21">
        <v>3</v>
      </c>
      <c r="M366" s="21">
        <v>3</v>
      </c>
      <c r="N366" s="21">
        <v>0</v>
      </c>
      <c r="O366" s="21">
        <v>1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</row>
    <row r="367" spans="1:20" s="4" customFormat="1" x14ac:dyDescent="0.25">
      <c r="A367" s="34">
        <v>4</v>
      </c>
      <c r="B367" s="24" t="s">
        <v>26</v>
      </c>
      <c r="C367" s="21">
        <f t="shared" si="133"/>
        <v>8</v>
      </c>
      <c r="D367" s="22">
        <v>3</v>
      </c>
      <c r="E367" s="22">
        <v>0</v>
      </c>
      <c r="F367" s="22">
        <v>5</v>
      </c>
      <c r="G367" s="22">
        <v>1</v>
      </c>
      <c r="H367" s="22">
        <v>8</v>
      </c>
      <c r="I367" s="22">
        <v>0</v>
      </c>
      <c r="J367" s="22">
        <f t="shared" si="134"/>
        <v>2</v>
      </c>
      <c r="K367" s="22">
        <v>0</v>
      </c>
      <c r="L367" s="22">
        <v>0</v>
      </c>
      <c r="M367" s="22">
        <v>1</v>
      </c>
      <c r="N367" s="22">
        <v>0</v>
      </c>
      <c r="O367" s="22">
        <v>0</v>
      </c>
      <c r="P367" s="22">
        <v>1</v>
      </c>
      <c r="Q367" s="22">
        <v>0</v>
      </c>
      <c r="R367" s="21">
        <v>0</v>
      </c>
      <c r="S367" s="22">
        <v>0</v>
      </c>
      <c r="T367" s="22">
        <v>0</v>
      </c>
    </row>
    <row r="368" spans="1:20" s="4" customFormat="1" x14ac:dyDescent="0.25">
      <c r="A368" s="34">
        <v>5</v>
      </c>
      <c r="B368" s="24" t="s">
        <v>27</v>
      </c>
      <c r="C368" s="21">
        <f t="shared" si="133"/>
        <v>119</v>
      </c>
      <c r="D368" s="22">
        <v>68</v>
      </c>
      <c r="E368" s="22">
        <v>0</v>
      </c>
      <c r="F368" s="22">
        <v>51</v>
      </c>
      <c r="G368" s="22">
        <v>3</v>
      </c>
      <c r="H368" s="22">
        <v>119</v>
      </c>
      <c r="I368" s="22">
        <v>1</v>
      </c>
      <c r="J368" s="22">
        <f t="shared" si="134"/>
        <v>8</v>
      </c>
      <c r="K368" s="22">
        <v>0</v>
      </c>
      <c r="L368" s="22">
        <v>0</v>
      </c>
      <c r="M368" s="22">
        <v>3</v>
      </c>
      <c r="N368" s="22">
        <v>0</v>
      </c>
      <c r="O368" s="22">
        <v>2</v>
      </c>
      <c r="P368" s="22">
        <v>3</v>
      </c>
      <c r="Q368" s="22">
        <v>0</v>
      </c>
      <c r="R368" s="21">
        <v>0</v>
      </c>
      <c r="S368" s="22">
        <v>0</v>
      </c>
      <c r="T368" s="22">
        <v>0</v>
      </c>
    </row>
    <row r="369" spans="1:20" s="4" customFormat="1" x14ac:dyDescent="0.25">
      <c r="A369" s="34">
        <v>6</v>
      </c>
      <c r="B369" s="24" t="s">
        <v>28</v>
      </c>
      <c r="C369" s="21">
        <f t="shared" si="133"/>
        <v>92</v>
      </c>
      <c r="D369" s="22">
        <v>52</v>
      </c>
      <c r="E369" s="22">
        <v>8</v>
      </c>
      <c r="F369" s="22">
        <v>32</v>
      </c>
      <c r="G369" s="22">
        <v>2</v>
      </c>
      <c r="H369" s="22">
        <v>91</v>
      </c>
      <c r="I369" s="22">
        <v>4</v>
      </c>
      <c r="J369" s="22">
        <f t="shared" si="134"/>
        <v>10</v>
      </c>
      <c r="K369" s="22">
        <v>1</v>
      </c>
      <c r="L369" s="22">
        <v>1</v>
      </c>
      <c r="M369" s="22">
        <v>6</v>
      </c>
      <c r="N369" s="22">
        <v>0</v>
      </c>
      <c r="O369" s="22">
        <v>2</v>
      </c>
      <c r="P369" s="22">
        <v>0</v>
      </c>
      <c r="Q369" s="22">
        <v>0</v>
      </c>
      <c r="R369" s="21">
        <v>9</v>
      </c>
      <c r="S369" s="22">
        <v>9</v>
      </c>
      <c r="T369" s="22">
        <v>0</v>
      </c>
    </row>
    <row r="370" spans="1:20" s="3" customFormat="1" x14ac:dyDescent="0.25">
      <c r="A370" s="47" t="s">
        <v>14</v>
      </c>
      <c r="B370" s="47"/>
      <c r="C370" s="21">
        <f>D370+E370+F370</f>
        <v>4744</v>
      </c>
      <c r="D370" s="22">
        <f t="shared" ref="D370:I370" si="135">SUM(D364:D369)</f>
        <v>2754</v>
      </c>
      <c r="E370" s="22">
        <f t="shared" si="135"/>
        <v>890</v>
      </c>
      <c r="F370" s="22">
        <f t="shared" si="135"/>
        <v>1100</v>
      </c>
      <c r="G370" s="22">
        <f t="shared" si="135"/>
        <v>439</v>
      </c>
      <c r="H370" s="22">
        <f t="shared" si="135"/>
        <v>3477</v>
      </c>
      <c r="I370" s="22">
        <f t="shared" si="135"/>
        <v>60</v>
      </c>
      <c r="J370" s="22">
        <f>SUM(J364:J369)</f>
        <v>553</v>
      </c>
      <c r="K370" s="22">
        <f t="shared" ref="K370:T370" si="136">SUM(K364:K369)</f>
        <v>5</v>
      </c>
      <c r="L370" s="22">
        <f t="shared" si="136"/>
        <v>116</v>
      </c>
      <c r="M370" s="22">
        <f t="shared" si="136"/>
        <v>267</v>
      </c>
      <c r="N370" s="22">
        <f t="shared" si="136"/>
        <v>0</v>
      </c>
      <c r="O370" s="22">
        <f t="shared" si="136"/>
        <v>112</v>
      </c>
      <c r="P370" s="22">
        <f t="shared" si="136"/>
        <v>53</v>
      </c>
      <c r="Q370" s="22">
        <f t="shared" si="136"/>
        <v>35</v>
      </c>
      <c r="R370" s="22">
        <f t="shared" si="136"/>
        <v>165</v>
      </c>
      <c r="S370" s="22">
        <f t="shared" si="136"/>
        <v>186</v>
      </c>
      <c r="T370" s="22">
        <f t="shared" si="136"/>
        <v>4</v>
      </c>
    </row>
    <row r="371" spans="1:20" x14ac:dyDescent="0.25">
      <c r="A371" s="47" t="s">
        <v>239</v>
      </c>
      <c r="B371" s="47"/>
      <c r="C371" s="21">
        <f>C370+C362+C343</f>
        <v>22328</v>
      </c>
      <c r="D371" s="21">
        <f t="shared" ref="D371:T371" si="137">D370+D362+D343</f>
        <v>13453</v>
      </c>
      <c r="E371" s="21">
        <f t="shared" si="137"/>
        <v>5640</v>
      </c>
      <c r="F371" s="21">
        <f t="shared" si="137"/>
        <v>3235</v>
      </c>
      <c r="G371" s="21">
        <f t="shared" si="137"/>
        <v>1944</v>
      </c>
      <c r="H371" s="21">
        <f t="shared" si="137"/>
        <v>10785</v>
      </c>
      <c r="I371" s="21">
        <f t="shared" si="137"/>
        <v>226</v>
      </c>
      <c r="J371" s="21">
        <f t="shared" si="137"/>
        <v>2855</v>
      </c>
      <c r="K371" s="21">
        <f t="shared" si="137"/>
        <v>34</v>
      </c>
      <c r="L371" s="21">
        <f t="shared" si="137"/>
        <v>621</v>
      </c>
      <c r="M371" s="21">
        <f t="shared" si="137"/>
        <v>1346</v>
      </c>
      <c r="N371" s="21">
        <f t="shared" si="137"/>
        <v>0</v>
      </c>
      <c r="O371" s="21">
        <f t="shared" si="137"/>
        <v>762</v>
      </c>
      <c r="P371" s="21">
        <f t="shared" si="137"/>
        <v>92</v>
      </c>
      <c r="Q371" s="21">
        <f t="shared" si="137"/>
        <v>219</v>
      </c>
      <c r="R371" s="21">
        <f t="shared" si="137"/>
        <v>692</v>
      </c>
      <c r="S371" s="21">
        <f t="shared" si="137"/>
        <v>647</v>
      </c>
      <c r="T371" s="21">
        <f t="shared" si="137"/>
        <v>169</v>
      </c>
    </row>
    <row r="374" spans="1:20" x14ac:dyDescent="0.3">
      <c r="A374" s="7"/>
      <c r="C374" s="8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idden="1" x14ac:dyDescent="0.3">
      <c r="A375" s="7"/>
      <c r="C375" s="9">
        <f>C10-C158</f>
        <v>224197</v>
      </c>
      <c r="D375" s="7"/>
      <c r="E375" s="7"/>
      <c r="F375" s="7"/>
      <c r="G375" s="7"/>
      <c r="H375" s="10">
        <f>H10-H158</f>
        <v>101690</v>
      </c>
      <c r="I375" s="7"/>
      <c r="J375" s="10">
        <f>J10-J158</f>
        <v>23975</v>
      </c>
      <c r="K375" s="7"/>
      <c r="L375" s="7"/>
      <c r="M375" s="7"/>
      <c r="N375" s="7"/>
      <c r="O375" s="7"/>
      <c r="P375" s="7"/>
      <c r="Q375" s="7"/>
      <c r="R375" s="10">
        <f>R10-R158</f>
        <v>6797</v>
      </c>
      <c r="S375" s="7"/>
      <c r="T375" s="7"/>
    </row>
    <row r="376" spans="1:20" hidden="1" x14ac:dyDescent="0.3">
      <c r="A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7"/>
      <c r="T376" s="7"/>
    </row>
    <row r="377" spans="1:20" ht="21.75" hidden="1" customHeight="1" x14ac:dyDescent="0.3">
      <c r="A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idden="1" x14ac:dyDescent="0.3">
      <c r="A378" s="11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x14ac:dyDescent="0.3">
      <c r="A379" s="11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x14ac:dyDescent="0.3">
      <c r="A380" s="13"/>
      <c r="B380" s="13"/>
    </row>
  </sheetData>
  <mergeCells count="56">
    <mergeCell ref="A3:T3"/>
    <mergeCell ref="S6:T6"/>
    <mergeCell ref="S7:S8"/>
    <mergeCell ref="T7:T8"/>
    <mergeCell ref="K6:Q6"/>
    <mergeCell ref="A6:A8"/>
    <mergeCell ref="A77:B77"/>
    <mergeCell ref="A136:B136"/>
    <mergeCell ref="A362:B362"/>
    <mergeCell ref="U8:V8"/>
    <mergeCell ref="B6:B8"/>
    <mergeCell ref="C6:C8"/>
    <mergeCell ref="D6:I6"/>
    <mergeCell ref="G7:I7"/>
    <mergeCell ref="D7:D8"/>
    <mergeCell ref="E7:E8"/>
    <mergeCell ref="F7:F8"/>
    <mergeCell ref="J6:J8"/>
    <mergeCell ref="R6:R8"/>
    <mergeCell ref="A210:B210"/>
    <mergeCell ref="A314:B314"/>
    <mergeCell ref="A380:B380"/>
    <mergeCell ref="A370:B370"/>
    <mergeCell ref="A223:B223"/>
    <mergeCell ref="A10:B10"/>
    <mergeCell ref="A343:B343"/>
    <mergeCell ref="A107:B107"/>
    <mergeCell ref="B85:C85"/>
    <mergeCell ref="B96:C96"/>
    <mergeCell ref="A159:B159"/>
    <mergeCell ref="A231:B231"/>
    <mergeCell ref="A95:B95"/>
    <mergeCell ref="A158:B158"/>
    <mergeCell ref="B78:C78"/>
    <mergeCell ref="A73:B73"/>
    <mergeCell ref="A176:B176"/>
    <mergeCell ref="A127:B127"/>
    <mergeCell ref="B315:C315"/>
    <mergeCell ref="B109:C109"/>
    <mergeCell ref="B160:C160"/>
    <mergeCell ref="A2:T2"/>
    <mergeCell ref="A371:B371"/>
    <mergeCell ref="K7:N7"/>
    <mergeCell ref="O7:P7"/>
    <mergeCell ref="A48:B48"/>
    <mergeCell ref="A24:B24"/>
    <mergeCell ref="A67:B67"/>
    <mergeCell ref="A144:B144"/>
    <mergeCell ref="A58:B58"/>
    <mergeCell ref="A84:B84"/>
    <mergeCell ref="B59:C59"/>
    <mergeCell ref="A36:B36"/>
    <mergeCell ref="A74:B74"/>
    <mergeCell ref="A108:B108"/>
    <mergeCell ref="A35:B35"/>
    <mergeCell ref="A230:B230"/>
  </mergeCells>
  <pageMargins left="0.39370078740157483" right="0.19685039370078741" top="0.19685039370078741" bottom="0.19685039370078741" header="0.31496062992125984" footer="0.31496062992125984"/>
  <pageSetup paperSize="9" scale="52" fitToHeight="1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Бадьин Василий Николаевич</dc:creator>
  <cp:lastModifiedBy>Бадьин Василий Николаевич</cp:lastModifiedBy>
  <cp:lastPrinted>2023-02-14T08:23:08Z</cp:lastPrinted>
  <dcterms:created xsi:type="dcterms:W3CDTF">2015-08-03T06:21:57Z</dcterms:created>
  <dcterms:modified xsi:type="dcterms:W3CDTF">2023-02-14T08:23:09Z</dcterms:modified>
</cp:coreProperties>
</file>